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1.xml" ContentType="application/vnd.openxmlformats-officedocument.spreadsheetml.table+xml"/>
  <Override PartName="/xl/worksheets/sheet9.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worksheets/_rels/sheet9.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Protokół" sheetId="1" state="visible" r:id="rId2"/>
    <sheet name="Prod. roślinna" sheetId="2" state="visible" r:id="rId3"/>
    <sheet name="Prod. roślinna-rozpisanie szkód" sheetId="3" state="visible" r:id="rId4"/>
    <sheet name="Prod. zwierzęca towar." sheetId="4" state="visible" r:id="rId5"/>
    <sheet name="Prod. ryb" sheetId="5" state="visible" r:id="rId6"/>
    <sheet name="Środki trwałe" sheetId="6" state="visible" r:id="rId7"/>
    <sheet name="Uprawy trwałe" sheetId="7" state="visible" r:id="rId8"/>
    <sheet name="Regiony FADN" sheetId="8" state="visible" r:id="rId9"/>
    <sheet name="Dane średnie prod rośl.i zwierz" sheetId="9" state="visible" r:id="rId10"/>
    <sheet name="Koszty nieponiesione " sheetId="10" state="hidden" r:id="rId11"/>
  </sheets>
  <definedNames>
    <definedName function="false" hidden="false" name="dane" vbProcedure="false">'Dane średnie prod rośl.i zwierz'!$A$2:$G$757</definedName>
    <definedName function="false" hidden="false" name="region" vbProcedure="false">Protokół!$K$1</definedName>
    <definedName function="false" hidden="false" name="Regiony" vbProcedure="false">'Regiony FADN'!$A$4:$D$4</definedName>
    <definedName function="false" hidden="false" name="rosliny" vbProcedure="false">'Dane średnie prod rośl.i zwierz'!$K$3:$K$149</definedName>
    <definedName function="false" hidden="false" name="zwierzeta" vbProcedure="false">'Dane średnie prod rośl.i zwierz'!$K$150:$K$175</definedName>
    <definedName function="false" hidden="false" name="_xlnm.Database" vbProcedure="false">Tabela_NS_S_OUT[#all]</definedName>
    <definedName function="false" hidden="false" localSheetId="8" name="_xlnm.Criteria" vbProcedure="false">'dane średnie prod rośl.i zwierz'!#ref!</definedName>
    <definedName function="false" hidden="false" localSheetId="8" name="_xlnm.Extract" vbProcedure="false">'Dane średnie prod rośl.i zwierz'!$J$2:$O$2</definedName>
    <definedName function="false" hidden="false" localSheetId="8" name="_xlnm._FilterDatabase" vbProcedure="false">'Dane średnie prod rośl.i zwierz'!$A$2:$G$757</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<sst xmlns="http://schemas.openxmlformats.org/spreadsheetml/2006/main" count="4017" uniqueCount="692">
  <si>
    <t xml:space="preserve">PROTOKÓŁ NR</t>
  </si>
  <si>
    <t xml:space="preserve">…………..</t>
  </si>
  <si>
    <t xml:space="preserve">DLA REGIONU FADN</t>
  </si>
  <si>
    <t xml:space="preserve">B</t>
  </si>
  <si>
    <t xml:space="preserve">………………………………..…….…</t>
  </si>
  <si>
    <t xml:space="preserve">(gmina)</t>
  </si>
  <si>
    <t xml:space="preserve">z oszacowania zakresu i wysokości szkód w gospodarstwie rolnym lub dziale specjalnym produkcji rolnej spowodowanych wystąpieniem niekorzystnego zjawiska atmosferycznego</t>
  </si>
  <si>
    <t xml:space="preserve">Dane producenta rolnego:</t>
  </si>
  <si>
    <t xml:space="preserve">Imię i nazwisko producenta rolnego</t>
  </si>
  <si>
    <t xml:space="preserve">……………………………………………</t>
  </si>
  <si>
    <t xml:space="preserve">Adres i miejsce zamieszkania</t>
  </si>
  <si>
    <t xml:space="preserve">gmina</t>
  </si>
  <si>
    <t xml:space="preserve">…………………………….…….</t>
  </si>
  <si>
    <t xml:space="preserve">Nazwa siedziby producenta rolnego</t>
  </si>
  <si>
    <t xml:space="preserve">Adres siedziby producenta rolnego</t>
  </si>
  <si>
    <t xml:space="preserve">Adres gospodarstwa rolnego</t>
  </si>
  <si>
    <t xml:space="preserve">…………………………………...………….</t>
  </si>
  <si>
    <t xml:space="preserve">…………………………………..</t>
  </si>
  <si>
    <t xml:space="preserve">Adres działu specjalnego produkcji rolnej</t>
  </si>
  <si>
    <t xml:space="preserve">…………………………….……………….</t>
  </si>
  <si>
    <t xml:space="preserve">Numer identyfikacyjny producenta rolnego nadawany w trybie przepisów o krajowym systemie ewidencji producentów, ewidencji gospodarstw rolnych oraz ewidencji wniosków o przyznanie  </t>
  </si>
  <si>
    <t xml:space="preserve">płatności – jeżeli został nadany</t>
  </si>
  <si>
    <t xml:space="preserve">………………………………………………………………………..</t>
  </si>
  <si>
    <t xml:space="preserve">Szkoda została zgłoszona przez producenta rolnego do Urzędu Gminy/Miasta </t>
  </si>
  <si>
    <t xml:space="preserve">……………………….....</t>
  </si>
  <si>
    <t xml:space="preserve">w dniu</t>
  </si>
  <si>
    <t xml:space="preserve">………</t>
  </si>
  <si>
    <t xml:space="preserve">Komisja ds. oszacowania szkód w gospodarstwach rolnych lub działach specjalnych produkcji rolnej powołana </t>
  </si>
  <si>
    <t xml:space="preserve">przez Wojewodę</t>
  </si>
  <si>
    <t xml:space="preserve">Wielkopolskiego</t>
  </si>
  <si>
    <t xml:space="preserve">zarządzeniem/pismem</t>
  </si>
  <si>
    <t xml:space="preserve">numer/znak</t>
  </si>
  <si>
    <t xml:space="preserve">263/15 ze zm.</t>
  </si>
  <si>
    <t xml:space="preserve">z dnia </t>
  </si>
  <si>
    <t xml:space="preserve">30.04.2015 r.</t>
  </si>
  <si>
    <t xml:space="preserve">w składzie:</t>
  </si>
  <si>
    <t xml:space="preserve">Imię i Nazwisko</t>
  </si>
  <si>
    <t xml:space="preserve">Instytucja:</t>
  </si>
  <si>
    <t xml:space="preserve">1.    </t>
  </si>
  <si>
    <t xml:space="preserve">………………………………………….</t>
  </si>
  <si>
    <t xml:space="preserve">2.     </t>
  </si>
  <si>
    <t xml:space="preserve">3.      </t>
  </si>
  <si>
    <t xml:space="preserve">4.      </t>
  </si>
  <si>
    <t xml:space="preserve">5.      </t>
  </si>
  <si>
    <t xml:space="preserve">Przeprowadziła w dniu</t>
  </si>
  <si>
    <t xml:space="preserve">………….</t>
  </si>
  <si>
    <t xml:space="preserve">lustrację na miejscu w ww. gospodarstwie rolnym/dziale </t>
  </si>
  <si>
    <t xml:space="preserve">specjalnym produkcji rolnej poszkodowanego  oraz stwierdziła wystąpienie szkód powstałych w wyniku następującego zjawiska atmosferycznego:</t>
  </si>
  <si>
    <t xml:space="preserve">(właściwe zaznacz - </t>
  </si>
  <si>
    <t xml:space="preserve">þ</t>
  </si>
  <si>
    <t xml:space="preserve">)</t>
  </si>
  <si>
    <t xml:space="preserve">w dniach</t>
  </si>
  <si>
    <t xml:space="preserve">……………………………………..</t>
  </si>
  <si>
    <t xml:space="preserve">□ </t>
  </si>
  <si>
    <t xml:space="preserve">suszy</t>
  </si>
  <si>
    <t xml:space="preserve">gradu</t>
  </si>
  <si>
    <t xml:space="preserve">deszczu nawalnego</t>
  </si>
  <si>
    <t xml:space="preserve">ujemnych skutków przezimowania</t>
  </si>
  <si>
    <t xml:space="preserve">przymrozków wiosennych</t>
  </si>
  <si>
    <t xml:space="preserve">powodzi</t>
  </si>
  <si>
    <t xml:space="preserve">huraganu</t>
  </si>
  <si>
    <t xml:space="preserve">piorunu</t>
  </si>
  <si>
    <t xml:space="preserve">obsunięcia się ziemi </t>
  </si>
  <si>
    <t xml:space="preserve">lawiny</t>
  </si>
  <si>
    <t xml:space="preserve">Średni plon i cena sprzedaży  ustalona w gospodarstwie na podstawie:</t>
  </si>
  <si>
    <t xml:space="preserve">□     </t>
  </si>
  <si>
    <t xml:space="preserve">ksiąg rachunkowych</t>
  </si>
  <si>
    <t xml:space="preserve">□  </t>
  </si>
  <si>
    <t xml:space="preserve">innej ewidencji lub dokumentów przedłożonych przez producenta rolnego potwierdzających uzyskanie plonów (podać jakie): </t>
  </si>
  <si>
    <t xml:space="preserve">…………………………………………………………………………………………………………………</t>
  </si>
  <si>
    <t xml:space="preserve">danych IERiGŻ</t>
  </si>
  <si>
    <t xml:space="preserve">Kwota obniżenia dochodu w produkcji roślinnej wynosi</t>
  </si>
  <si>
    <t xml:space="preserve">zł, co stanowi</t>
  </si>
  <si>
    <t xml:space="preserve">średniej rocznej produkcji,</t>
  </si>
  <si>
    <t xml:space="preserve">Koszty nieponiesione wynoszą łącznie</t>
  </si>
  <si>
    <t xml:space="preserve">zł,</t>
  </si>
  <si>
    <t xml:space="preserve">Koszty poniesione z powodu nie zebrania plonów wynoszą łącznie </t>
  </si>
  <si>
    <t xml:space="preserve">zł</t>
  </si>
  <si>
    <r>
      <rPr>
        <b val="true"/>
        <sz val="8.8"/>
        <color rgb="FF000000"/>
        <rFont val="Arial"/>
        <family val="2"/>
        <charset val="238"/>
      </rPr>
      <t xml:space="preserve">Kwota obniżenia dochodu w produkcji zwierzęcej</t>
    </r>
    <r>
      <rPr>
        <b val="true"/>
        <vertAlign val="superscript"/>
        <sz val="8.8"/>
        <color rgb="FF000000"/>
        <rFont val="Arial"/>
        <family val="2"/>
        <charset val="238"/>
      </rPr>
      <t xml:space="preserve">1)</t>
    </r>
    <r>
      <rPr>
        <b val="true"/>
        <sz val="8.8"/>
        <color rgb="FF000000"/>
        <rFont val="Arial"/>
        <family val="2"/>
        <charset val="238"/>
      </rPr>
      <t xml:space="preserve"> wynosi</t>
    </r>
  </si>
  <si>
    <t xml:space="preserve">Koszty nieponiesione  wynoszą łącznie </t>
  </si>
  <si>
    <t xml:space="preserve">Koszty poniesione z powodu wystąpienia niekorzystnych zjawisk wynoszą  łącznie </t>
  </si>
  <si>
    <t xml:space="preserve">Kwota obniżenia dochodu w produkcji ryb wynosi</t>
  </si>
  <si>
    <r>
      <rPr>
        <b val="true"/>
        <sz val="9"/>
        <color rgb="FF000000"/>
        <rFont val="Arial"/>
        <family val="2"/>
        <charset val="238"/>
      </rPr>
      <t xml:space="preserve">Średnia wartość produkcji ( roślinnej + zwierzęcej</t>
    </r>
    <r>
      <rPr>
        <b val="true"/>
        <vertAlign val="superscript"/>
        <sz val="9"/>
        <color rgb="FF000000"/>
        <rFont val="Arial"/>
        <family val="2"/>
        <charset val="238"/>
      </rPr>
      <t xml:space="preserve">1)</t>
    </r>
    <r>
      <rPr>
        <b val="true"/>
        <sz val="9"/>
        <color rgb="FF000000"/>
        <rFont val="Arial"/>
        <family val="2"/>
        <charset val="238"/>
      </rPr>
      <t xml:space="preserve"> + ryb) z gospodarstwa rolnego </t>
    </r>
  </si>
  <si>
    <t xml:space="preserve">wyniosła ogółem </t>
  </si>
  <si>
    <t xml:space="preserve">zł, w tym</t>
  </si>
  <si>
    <t xml:space="preserve">wartość produkcji roślinnej </t>
  </si>
  <si>
    <r>
      <rPr>
        <sz val="10"/>
        <color rgb="FF000000"/>
        <rFont val="Arial"/>
        <family val="2"/>
        <charset val="238"/>
      </rPr>
      <t xml:space="preserve">wartość produkcji zwierzęcej</t>
    </r>
    <r>
      <rPr>
        <vertAlign val="superscript"/>
        <sz val="10"/>
        <color rgb="FF000000"/>
        <rFont val="Arial"/>
        <family val="2"/>
        <charset val="238"/>
      </rPr>
      <t xml:space="preserve">1)</t>
    </r>
  </si>
  <si>
    <t xml:space="preserve">wartość produkcji ryb</t>
  </si>
  <si>
    <t xml:space="preserve">Łączna wysokość oszacowanych szkód wg kwoty obniżenia dochodu w gospodarstwie rolnym</t>
  </si>
  <si>
    <r>
      <rPr>
        <b val="true"/>
        <sz val="9"/>
        <rFont val="Arial"/>
        <family val="2"/>
        <charset val="238"/>
      </rPr>
      <t xml:space="preserve"> (produkcji roślinnej + produkcji zwierzęcej</t>
    </r>
    <r>
      <rPr>
        <b val="true"/>
        <vertAlign val="superscript"/>
        <sz val="9"/>
        <rFont val="Arial"/>
        <family val="2"/>
        <charset val="238"/>
      </rPr>
      <t xml:space="preserve">1)</t>
    </r>
    <r>
      <rPr>
        <b val="true"/>
        <sz val="9"/>
        <rFont val="Arial"/>
        <family val="2"/>
        <charset val="238"/>
      </rPr>
      <t xml:space="preserve">+produkcji ryb) wyniosła ogółem</t>
    </r>
  </si>
  <si>
    <t xml:space="preserve"> średniej rocznej produkcji w gospodarstwie rolnym. </t>
  </si>
  <si>
    <t xml:space="preserve">Całkowita powierzchnia upraw w gospodarstwie  rolnym (zgodnie z wnioskiem o płatności w ramach wsparcia</t>
  </si>
  <si>
    <t xml:space="preserve">bezpośredniego, o ile został złożony) wynosi  </t>
  </si>
  <si>
    <t xml:space="preserve">…………………………</t>
  </si>
  <si>
    <t xml:space="preserve">ha, w tym powierzchnia:</t>
  </si>
  <si>
    <t xml:space="preserve">upraw rolnych w dniu wystąpienia szkód (z wyłączeniem łąk i pastwisk) </t>
  </si>
  <si>
    <t xml:space="preserve">……………………</t>
  </si>
  <si>
    <t xml:space="preserve">ha,</t>
  </si>
  <si>
    <t xml:space="preserve">powierzchnia z której nie jest uzyskiwany plon w danym roku</t>
  </si>
  <si>
    <t xml:space="preserve">ha </t>
  </si>
  <si>
    <t xml:space="preserve">powierzchnia upraw dotknięta zjawiskiem wynosi</t>
  </si>
  <si>
    <t xml:space="preserve">………………..</t>
  </si>
  <si>
    <t xml:space="preserve">ha, tj.</t>
  </si>
  <si>
    <t xml:space="preserve">% ogólnej </t>
  </si>
  <si>
    <t xml:space="preserve">powierzchni upraw w roku wystąpienia niekorzystnego zjawiska atmosferycznego. </t>
  </si>
  <si>
    <t xml:space="preserve">Powierzchnia gospodarstwa rolnego</t>
  </si>
  <si>
    <t xml:space="preserve">…………….…..</t>
  </si>
  <si>
    <t xml:space="preserve">ha.</t>
  </si>
  <si>
    <t xml:space="preserve"> 1) Produkcja zwierzęca towarowa bez produkcji ryb.</t>
  </si>
  <si>
    <t xml:space="preserve">Szkody w środkach trwałych wynoszą łącznie</t>
  </si>
  <si>
    <t xml:space="preserve">zł, w tym:</t>
  </si>
  <si>
    <t xml:space="preserve">sadach i plantacjach wieloletnich</t>
  </si>
  <si>
    <t xml:space="preserve">stadach podstawowych zwierząt gospodarskich</t>
  </si>
  <si>
    <t xml:space="preserve">budynkach i budowlach służących do produkcji rolnej</t>
  </si>
  <si>
    <t xml:space="preserve">zł, </t>
  </si>
  <si>
    <t xml:space="preserve">maszynach i narzędziach służących do produkcji rolnej</t>
  </si>
  <si>
    <t xml:space="preserve">zł.</t>
  </si>
  <si>
    <t xml:space="preserve">Czy producent rolny zawarł umowę obowiązkowego lub dobrowolnego ubezpieczenia</t>
  </si>
  <si>
    <t xml:space="preserve">NIE</t>
  </si>
  <si>
    <t xml:space="preserve">TAK</t>
  </si>
  <si>
    <r>
      <rPr>
        <sz val="9"/>
        <color rgb="FF000000"/>
        <rFont val="Arial"/>
        <family val="2"/>
        <charset val="238"/>
      </rPr>
      <t xml:space="preserve">Jeżeli </t>
    </r>
    <r>
      <rPr>
        <b val="true"/>
        <sz val="9"/>
        <color rgb="FF000000"/>
        <rFont val="Arial"/>
        <family val="2"/>
        <charset val="238"/>
      </rPr>
      <t xml:space="preserve">tak</t>
    </r>
    <r>
      <rPr>
        <sz val="9"/>
        <color rgb="FF000000"/>
        <rFont val="Arial"/>
        <family val="2"/>
        <charset val="238"/>
      </rPr>
      <t xml:space="preserve"> to w jakim zakresie : </t>
    </r>
  </si>
  <si>
    <t xml:space="preserve">uprawy</t>
  </si>
  <si>
    <t xml:space="preserve">Nazwa </t>
  </si>
  <si>
    <t xml:space="preserve">Powierzchnia ubezpieczona</t>
  </si>
  <si>
    <t xml:space="preserve">zwierzęta</t>
  </si>
  <si>
    <t xml:space="preserve">Liczba</t>
  </si>
  <si>
    <t xml:space="preserve">budynki </t>
  </si>
  <si>
    <t xml:space="preserve">maszyny</t>
  </si>
  <si>
    <t xml:space="preserve">Kwota uzyskanego odszkodowania z tytułu ubezpieczenia upraw rolnych, zwierząt gospodarskich, ryb,  środków trwałych wynosi:</t>
  </si>
  <si>
    <t xml:space="preserve">upraw rolnych</t>
  </si>
  <si>
    <t xml:space="preserve">………………</t>
  </si>
  <si>
    <t xml:space="preserve">zwierząt gospodarskich</t>
  </si>
  <si>
    <t xml:space="preserve"> ryb</t>
  </si>
  <si>
    <t xml:space="preserve">środków trwałych</t>
  </si>
  <si>
    <t xml:space="preserve">Czy rolnik posiada grunty w innych gminach </t>
  </si>
  <si>
    <t xml:space="preserve">TAK (jeśli tak wymienić w jakich?)</t>
  </si>
  <si>
    <t xml:space="preserve">…………………………………………………………………………………</t>
  </si>
  <si>
    <t xml:space="preserve">W protokole uwzględnione zostały szkody z innej gminy</t>
  </si>
  <si>
    <t xml:space="preserve">TAK (jeśli tak wymienić z jakiej)</t>
  </si>
  <si>
    <t xml:space="preserve">W protokole uwzględnione zostały szkody z innego województwa oszacowane przez komisję powołaną przez Wojewodę </t>
  </si>
  <si>
    <t xml:space="preserve">TAK  </t>
  </si>
  <si>
    <t xml:space="preserve">oszacowane przez Komisję powołaną przez Wojewodę </t>
  </si>
  <si>
    <t xml:space="preserve">z protokołu nr </t>
  </si>
  <si>
    <t xml:space="preserve">…………</t>
  </si>
  <si>
    <t xml:space="preserve">Jestem świadomy odpowiedzialności karnej wynikającej z art. 297 Kodeksu karnego za poświadczenie nieprawdy i złożenie fałszych oświadczeń (DZ.U. z 1997 Nr 88, poz. 553 z późn. zm.).</t>
  </si>
  <si>
    <t xml:space="preserve">Na tym protokół zakończono i podpisano:</t>
  </si>
  <si>
    <t xml:space="preserve">Data sporządzenia protokołu: </t>
  </si>
  <si>
    <t xml:space="preserve">…………….</t>
  </si>
  <si>
    <t xml:space="preserve">Czytelne podpisy członków komisji</t>
  </si>
  <si>
    <t xml:space="preserve">……………………………………………………………</t>
  </si>
  <si>
    <t xml:space="preserve">3.   </t>
  </si>
  <si>
    <t xml:space="preserve">4.    </t>
  </si>
  <si>
    <t xml:space="preserve">5.</t>
  </si>
  <si>
    <t xml:space="preserve">…………………………………………….</t>
  </si>
  <si>
    <t xml:space="preserve">(data i czytelny podpis rolnika)</t>
  </si>
  <si>
    <t xml:space="preserve">Załączniki stanowią integralną część protokołu.</t>
  </si>
  <si>
    <t xml:space="preserve">Protokół sporządzono w dwóch jednobrzmiących egzemplarzach, z których jeden otrzymuje wojewoda właściwy ze względu na miejsce wystąpienia szkód a drugi producent rolny, przy czym w przypadku szkód powyżej 30 proc. średniej rocznej produkcji rolnej lub 1050 zł w środkach trwałych producent rolny otrzymuje protokół potwierdzony przez wojewodę.</t>
  </si>
  <si>
    <t xml:space="preserve">Zgodnie z art. 25 ust. 1 ustawy z dnia 29 sierpnia 1997 r. o ochronie danych osobowych (Dz. U. 2015. poz. 2135 z późn. zm.) informuję iż: </t>
  </si>
  <si>
    <t xml:space="preserve">1. Administratorem Pani/Pana danych osobowych jest Wojewoda</t>
  </si>
  <si>
    <t xml:space="preserve">Wielkopolski</t>
  </si>
  <si>
    <t xml:space="preserve">z siedzibą </t>
  </si>
  <si>
    <t xml:space="preserve">w Poznaniu</t>
  </si>
  <si>
    <t xml:space="preserve">oraz komisja ds. szacowania szkód powołana przez ww. Wojewodę. </t>
  </si>
  <si>
    <t xml:space="preserve">2. Pani/Pana dane osobowe przetwarzane będą w celu umożliwienia ubiegania się o pomoc ze środków publicznych. </t>
  </si>
  <si>
    <t xml:space="preserve">3. Wojewoda pozyskuje Pani/Pana dane od ww. Komisji szacującej szkody. </t>
  </si>
  <si>
    <t xml:space="preserve">4. Przysługują Pani/Panu uprawnienia wynikające z art. 32 ust. 1 pkt. 7 i 8 ww. ustawy. </t>
  </si>
  <si>
    <t xml:space="preserve">5. Wyrażam zgodę na zbieranie i przetwarzanie informacji dotyczących moich danych osobowych na podstawie artykuł 23 oraz 24 ustawy z dnia 29 sierpnia 1997 r. o ochronie danych osobowych (Dz. U. 2015. poz. 2135 z późn. zm.) .</t>
  </si>
  <si>
    <t xml:space="preserve">…………………………………..……………..……….</t>
  </si>
  <si>
    <t xml:space="preserve">Potwierdzam wystąpienie szkód powstałych w wyniku</t>
  </si>
  <si>
    <t xml:space="preserve">…………………………………………………..</t>
  </si>
  <si>
    <t xml:space="preserve">w przedmiotowym gospodarstwie rolnym.</t>
  </si>
  <si>
    <t xml:space="preserve">……...………..</t>
  </si>
  <si>
    <t xml:space="preserve">………………………………………………</t>
  </si>
  <si>
    <t xml:space="preserve">data </t>
  </si>
  <si>
    <t xml:space="preserve">podpis Wojewody </t>
  </si>
  <si>
    <t xml:space="preserve">Załącznik 1  Szkody w produkcji roślinnej </t>
  </si>
  <si>
    <t xml:space="preserve">L.p</t>
  </si>
  <si>
    <t xml:space="preserve">Nazwa wszystkich upraw w gospodarstwie  rolnym </t>
  </si>
  <si>
    <t xml:space="preserve">Powierzchnia uprawy w roku wystąpienia niekorzystnego zjawiska atmosferycznego</t>
  </si>
  <si>
    <t xml:space="preserve">Średni plon z 1 ha danej uprawy </t>
  </si>
  <si>
    <t xml:space="preserve">Średnia cena</t>
  </si>
  <si>
    <t xml:space="preserve">Średni dochód z 1 ha</t>
  </si>
  <si>
    <t xml:space="preserve">Średnia roczna wartość produkcji </t>
  </si>
  <si>
    <t xml:space="preserve">Straty plonu w % w roku wystąpienia szkody</t>
  </si>
  <si>
    <r>
      <rPr>
        <b val="true"/>
        <sz val="8"/>
        <rFont val="Arial"/>
        <family val="2"/>
        <charset val="238"/>
      </rPr>
      <t xml:space="preserve">Wysokości szkód w uprawach uwzględnianych w produkcji zwierzęcej</t>
    </r>
    <r>
      <rPr>
        <b val="true"/>
        <sz val="14"/>
        <rFont val="Arial"/>
        <family val="2"/>
        <charset val="238"/>
      </rPr>
      <t xml:space="preserve"> * </t>
    </r>
    <r>
      <rPr>
        <b val="true"/>
        <sz val="12"/>
        <rFont val="Arial"/>
        <family val="2"/>
        <charset val="238"/>
      </rPr>
      <t xml:space="preserve"> </t>
    </r>
    <r>
      <rPr>
        <b val="true"/>
        <sz val="8"/>
        <rFont val="Arial"/>
        <family val="2"/>
        <charset val="238"/>
      </rPr>
      <t xml:space="preserve"> </t>
    </r>
  </si>
  <si>
    <t xml:space="preserve">Wartość produkcji w roku wystąpienia szkód po wystąpieniu niekorzystnego zjawiska atmosferycznego</t>
  </si>
  <si>
    <t xml:space="preserve">Kwota obniżenia dochodu  w wyniku szkód </t>
  </si>
  <si>
    <t xml:space="preserve">Koszty nieponiesione w związku z wystąpieniem szkód łącznie</t>
  </si>
  <si>
    <t xml:space="preserve">Koszty poniesione z powodu niezebrania plonów w wyniku szkód łącznie</t>
  </si>
  <si>
    <t xml:space="preserve">ha</t>
  </si>
  <si>
    <t xml:space="preserve">dt/ha </t>
  </si>
  <si>
    <t xml:space="preserve">w zł/dt</t>
  </si>
  <si>
    <t xml:space="preserve">w zł/ha</t>
  </si>
  <si>
    <t xml:space="preserve">w zł </t>
  </si>
  <si>
    <t xml:space="preserve">%</t>
  </si>
  <si>
    <t xml:space="preserve">NAZWA</t>
  </si>
  <si>
    <t xml:space="preserve">6=4x5</t>
  </si>
  <si>
    <t xml:space="preserve">7=3x6</t>
  </si>
  <si>
    <t xml:space="preserve">9=7x8</t>
  </si>
  <si>
    <t xml:space="preserve">10= 7x(100%-8)</t>
  </si>
  <si>
    <t xml:space="preserve">11=7-10</t>
  </si>
  <si>
    <t xml:space="preserve">Razem</t>
  </si>
  <si>
    <t xml:space="preserve">x</t>
  </si>
  <si>
    <r>
      <rPr>
        <sz val="14"/>
        <rFont val="Arial"/>
        <family val="2"/>
        <charset val="238"/>
      </rPr>
      <t xml:space="preserve">*</t>
    </r>
    <r>
      <rPr>
        <sz val="8"/>
        <rFont val="Arial"/>
        <family val="2"/>
        <charset val="238"/>
      </rPr>
      <t xml:space="preserve">Dane w kolumnie 9 "Wysokości szkód w uprawach uwzględnianych w produkcji zwierzęcej” oblicza się w zakresie upraw : ziemniaki pastewne, rośliny pastewne objętościowe na gruntach ornych, okopowe pastewne na pasze, buraki pastewne na pasze, brukiew pastewna na pasze, marchew pastewna na pasze, dynia pastewna na pasze, kukurydza pastewna na zielonkę, zboża i mieszanki zbóż z innymi roślinami na zielonkę, trawy w uprawie polowej na zielonkę, strączkowe na zielonkę, motylkowe drobnonasienne na zielonkę, mieszanki motylkowych z trawami, pozostałe polowe uprawy pastewne na zielonkę, rośliny pastewne objętościowe z użytków zielonych (uprawa lub zielonka), rośliny pastewne objętościowe z łąk – zielonka, rośliny pastewne objętościowe z pastwisk, rośliny pastewne objętościowe z pastwisk pielęgnowanych, rośliny pastewne objętościowe z pastwisk niepielęgnowanych, </t>
    </r>
    <r>
      <rPr>
        <u val="single"/>
        <sz val="8"/>
        <rFont val="Arial"/>
        <family val="2"/>
        <charset val="238"/>
      </rPr>
      <t xml:space="preserve">w przypadku prowadzenia produkcji zwierzęcej w zakresie: byki do opasu, wolce 2-letnie i starsze, jałówki do opasu 2-letnie i starsze, byczki od 1 do 2 lat, jałówki od 1 do 2 lat, owce 1 roczne i starsze, kozy 1 roczne i starsze, mleko krowie, mleko owcze, mleko kozie.</t>
    </r>
  </si>
  <si>
    <t xml:space="preserve">Załącznik 1b  Dane z protokołu oszacowania szkód spowodowanych wystąpieniem niekorzystnego zjawiska atmosferycznego w gospodarstwie rolnym lub dziale specjalnym produkcji rolnej położonym na terenie innego województwa (kserokopia potwierdzona za zgodność z oryginałem w załączeniu).</t>
  </si>
  <si>
    <t xml:space="preserve">Nazwa innego województwa na terenie, którego producent rolny posiada grunty rolne, w których wystąpiły szkody spowodowane wystąpieniem niekorzystnego zjawiska atmosferycznego </t>
  </si>
  <si>
    <t xml:space="preserve">Dane protokołu</t>
  </si>
  <si>
    <t xml:space="preserve">Suma średniorocznej wartości produkcji na terenie województwa (z kolumny nr 7)</t>
  </si>
  <si>
    <t xml:space="preserve">Suma wartości wysokosci szkód (z kolumny nr 9)</t>
  </si>
  <si>
    <t xml:space="preserve">Suma kwot obniżenia dochodów w wyniku szkód (z kolumny nr 11)</t>
  </si>
  <si>
    <t xml:space="preserve">Suma kosztów nieponiesionych w związku z wystąpieniem szkód łącznie (z kolumny nr 12)</t>
  </si>
  <si>
    <t xml:space="preserve">Suma kosztów poniesionych z powodu niezebrania plonów w wyniku szkód łącznie (z kolumny nr 13)</t>
  </si>
  <si>
    <t xml:space="preserve">z dnia</t>
  </si>
  <si>
    <t xml:space="preserve">numer</t>
  </si>
  <si>
    <t xml:space="preserve"> Czytelne podpisy członków komisji powołanych przez Wojewodę</t>
  </si>
  <si>
    <t xml:space="preserve">1.</t>
  </si>
  <si>
    <t xml:space="preserve">……………………………………………………………………………………………….………</t>
  </si>
  <si>
    <t xml:space="preserve">2.</t>
  </si>
  <si>
    <t xml:space="preserve">3.</t>
  </si>
  <si>
    <t xml:space="preserve">4.</t>
  </si>
  <si>
    <t xml:space="preserve">…………………………………..……………..……….….</t>
  </si>
  <si>
    <t xml:space="preserve">Załącznik 1c Wyszczególnienie poziomu i wartości szkód w uprawie dla danego zjawiska atmosferycznego w przypadku łączenia szkód niższych niż 30%</t>
  </si>
  <si>
    <t xml:space="preserve">W wyniku wystąpienia</t>
  </si>
  <si>
    <t xml:space="preserve">Łącznie</t>
  </si>
  <si>
    <t xml:space="preserve">Straty plonu w roku wystąpienia szkody wyniosły</t>
  </si>
  <si>
    <t xml:space="preserve">Wartość szkód (kwota obniżenia dochodu  w wyniku szkód)</t>
  </si>
  <si>
    <t xml:space="preserve">% </t>
  </si>
  <si>
    <t xml:space="preserve"> zł</t>
  </si>
  <si>
    <t xml:space="preserve">Załącznik  2 Szkody w produkcji zwierzęcej towarowej (bez ryb)</t>
  </si>
  <si>
    <t xml:space="preserve">Rodzaj produkcji zwierzęcej </t>
  </si>
  <si>
    <t xml:space="preserve">Średnia roczna produkcja zwierzęca </t>
  </si>
  <si>
    <t xml:space="preserve">Produkcja zwierzęca w  roku wystąpienia szkod  (z uwzględnieniem spadku produkcji spowodowanej padnięciem zwierząt w wyniku wystąpienia niekorzystnego zjawiska atmosferycznego)</t>
  </si>
  <si>
    <t xml:space="preserve">Kwota obniżenia dochodu  w wyniku szkód w zł</t>
  </si>
  <si>
    <t xml:space="preserve">Koszty nieponiesione w związku z wystąpieniem szkód                      w zł</t>
  </si>
  <si>
    <t xml:space="preserve">Koszty poniesione w związku z wystąpieniem szkód                          w zł</t>
  </si>
  <si>
    <t xml:space="preserve">Liczba zwierząt dt/kg/szt</t>
  </si>
  <si>
    <t xml:space="preserve">Produkcja od 1 szt zwierzęcia w dt/kg/szt.</t>
  </si>
  <si>
    <t xml:space="preserve">Cena w zł dt/kg/szt.</t>
  </si>
  <si>
    <t xml:space="preserve">Wartość w zł</t>
  </si>
  <si>
    <t xml:space="preserve">Wartość produkcji          w zł</t>
  </si>
  <si>
    <t xml:space="preserve">6=3x4x5</t>
  </si>
  <si>
    <t xml:space="preserve">8=7x4x5</t>
  </si>
  <si>
    <t xml:space="preserve">9=6-8</t>
  </si>
  <si>
    <t xml:space="preserve">Konie</t>
  </si>
  <si>
    <t xml:space="preserve">Czytelne podpisy członków komisji powołanych przez Wojewodę</t>
  </si>
  <si>
    <t xml:space="preserve">……………………………………………….……………………………………</t>
  </si>
  <si>
    <t xml:space="preserve">Załącznik nr 3 Szkody w hodowli ryb</t>
  </si>
  <si>
    <t xml:space="preserve">Nazwa zbiornika lub nr zgodny z operatem wodno-prawnym</t>
  </si>
  <si>
    <t xml:space="preserve">Nr działki ewidencyjnej</t>
  </si>
  <si>
    <t xml:space="preserve">Powierzchnia stawów</t>
  </si>
  <si>
    <t xml:space="preserve">Hodowlane gatunki ryb</t>
  </si>
  <si>
    <t xml:space="preserve">Średnia roczna produkcja ryb ze stawu                             /kg/</t>
  </si>
  <si>
    <t xml:space="preserve">Średnia cena ryb                    /zł/kg/</t>
  </si>
  <si>
    <t xml:space="preserve">Średnia roczna wartość produkcji ryb                                      /zł/</t>
  </si>
  <si>
    <t xml:space="preserve">Produkcja ryb w roku wystąpienia szkód   (z uwzględnieniem spadku produkcji spowodowanej padnięciem ryb w wyniku wystąpienia niekorzystnego zjawiska atmosferycznego) </t>
  </si>
  <si>
    <t xml:space="preserve">Kwota obniżenia dochodu  w wyniku szkód w /zł/</t>
  </si>
  <si>
    <t xml:space="preserve">% średniej rocznej produkcji            </t>
  </si>
  <si>
    <t xml:space="preserve">Koszty nieponiesione w związku z wystąpieniem szkód</t>
  </si>
  <si>
    <t xml:space="preserve">Koszty poniesione w związku z wystąpieniem szkód</t>
  </si>
  <si>
    <t xml:space="preserve"> Wielkość produkcji               /kg/</t>
  </si>
  <si>
    <t xml:space="preserve">Wartość produkcji                                     /zł/</t>
  </si>
  <si>
    <t xml:space="preserve">8=6x7</t>
  </si>
  <si>
    <t xml:space="preserve">10=7x9</t>
  </si>
  <si>
    <t xml:space="preserve">11=8-10</t>
  </si>
  <si>
    <t xml:space="preserve">12=(11/8)*100</t>
  </si>
  <si>
    <t xml:space="preserve">…………………………………………………………………….</t>
  </si>
  <si>
    <t xml:space="preserve">Załącznik 4a Szkody w środkach trwałych innych niż uprawy trwałe</t>
  </si>
  <si>
    <t xml:space="preserve">L.p.</t>
  </si>
  <si>
    <t xml:space="preserve">Rodzaj zwierząt gospodarskich stada podstawowego - opis szkody</t>
  </si>
  <si>
    <t xml:space="preserve">Liczba zwierząt         w szt</t>
  </si>
  <si>
    <t xml:space="preserve">Numer identyfikacyjny zwierzęcia lub numer stada (dotyczy zwierząt objętych systemem IRZ)</t>
  </si>
  <si>
    <t xml:space="preserve">Wysokość szkód        w  zł</t>
  </si>
  <si>
    <t xml:space="preserve">Razem </t>
  </si>
  <si>
    <t xml:space="preserve">Rodzaj budynków i budowli służących do produkcji rolnej - opis szkody</t>
  </si>
  <si>
    <t xml:space="preserve">Wysokość szkód  w zł</t>
  </si>
  <si>
    <t xml:space="preserve">Rodzaj maszyn i narzędzi służących do produkcji rolnej - opis szkody</t>
  </si>
  <si>
    <t xml:space="preserve">……………………………………………………</t>
  </si>
  <si>
    <t xml:space="preserve">Załącznik nr 4b Szkody w uprawach trwałych</t>
  </si>
  <si>
    <r>
      <rPr>
        <b val="true"/>
        <sz val="8"/>
        <rFont val="Arial"/>
        <family val="2"/>
        <charset val="238"/>
      </rPr>
      <t xml:space="preserve">Nr działki ewidencyjnej</t>
    </r>
    <r>
      <rPr>
        <b val="true"/>
        <sz val="7"/>
        <rFont val="Arial"/>
        <family val="2"/>
        <charset val="238"/>
      </rPr>
      <t xml:space="preserve">1)</t>
    </r>
  </si>
  <si>
    <t xml:space="preserve">Rodzaj środka trwałego - drzewa i krzewy sadownicze.                                                                   Metoda wyceny – katalogi, cenniki, data ich wydania. Określanie wartości plantacji kultur wieloletnich. Krzysztof Zmarlicki. Polska Federacja Stowarzyszeń Rzeczoznawców Majątkowych. Warszawa 2011</t>
  </si>
  <si>
    <t xml:space="preserve">Mierniki rzeczowe – jednostka miary, wartość jednostkowa        </t>
  </si>
  <si>
    <t xml:space="preserve">Wartość bieżąca roślin (Wb)                    </t>
  </si>
  <si>
    <t xml:space="preserve">Punktacja cech określających wartość bieżącą roślin</t>
  </si>
  <si>
    <t xml:space="preserve">Wskaźnik oceny bonitacyjnej wartości bieżącej roślin                                     (Wbwb)                                                                                                                               Wbwb=(stanowisko+stan zdrowotny)/2</t>
  </si>
  <si>
    <t xml:space="preserve">Wartość roślin sadowniczych                     (Wrs)                                                </t>
  </si>
  <si>
    <t xml:space="preserve">Stanowisko, warunki siedliskowe i glebowe</t>
  </si>
  <si>
    <t xml:space="preserve">Wskaźnik oceny stanu zdrowotnego</t>
  </si>
  <si>
    <t xml:space="preserve">Wrs = Wb * Wbwb</t>
  </si>
  <si>
    <t xml:space="preserve">5=3*4</t>
  </si>
  <si>
    <t xml:space="preserve">8=(6+7)/2</t>
  </si>
  <si>
    <t xml:space="preserve">9=5*8</t>
  </si>
  <si>
    <t xml:space="preserve">gatunek, odmiana, wiek, podkładka, rozstawa</t>
  </si>
  <si>
    <t xml:space="preserve">powierzchnia uszkodzona (ha)</t>
  </si>
  <si>
    <r>
      <rPr>
        <sz val="8"/>
        <rFont val="Arial"/>
        <family val="2"/>
        <charset val="238"/>
      </rPr>
      <t xml:space="preserve"> szt.,           m</t>
    </r>
    <r>
      <rPr>
        <vertAlign val="superscript"/>
        <sz val="8"/>
        <rFont val="Arial"/>
        <family val="2"/>
        <charset val="238"/>
      </rPr>
      <t xml:space="preserve">2</t>
    </r>
    <r>
      <rPr>
        <sz val="8"/>
        <rFont val="Arial"/>
        <family val="2"/>
        <charset val="238"/>
      </rPr>
      <t xml:space="preserve"> </t>
    </r>
  </si>
  <si>
    <r>
      <rPr>
        <sz val="8"/>
        <rFont val="Arial"/>
        <family val="2"/>
        <charset val="238"/>
      </rPr>
      <t xml:space="preserve">jednostkowa wartość bieżąca                (zł/szt), (zł/m</t>
    </r>
    <r>
      <rPr>
        <vertAlign val="superscript"/>
        <sz val="8"/>
        <rFont val="Arial"/>
        <family val="2"/>
        <charset val="238"/>
      </rPr>
      <t xml:space="preserve">2</t>
    </r>
    <r>
      <rPr>
        <sz val="8"/>
        <rFont val="Arial"/>
        <family val="2"/>
        <charset val="238"/>
      </rPr>
      <t xml:space="preserve">)</t>
    </r>
  </si>
  <si>
    <t xml:space="preserve">-</t>
  </si>
  <si>
    <t xml:space="preserve">X</t>
  </si>
  <si>
    <t xml:space="preserve">Województwa wg. regionów FADN</t>
  </si>
  <si>
    <t xml:space="preserve">Region FADN </t>
  </si>
  <si>
    <t xml:space="preserve">A</t>
  </si>
  <si>
    <t xml:space="preserve">C</t>
  </si>
  <si>
    <t xml:space="preserve">D</t>
  </si>
  <si>
    <t xml:space="preserve">lubuskie</t>
  </si>
  <si>
    <t xml:space="preserve">dolnośląskie</t>
  </si>
  <si>
    <t xml:space="preserve">lubelskie</t>
  </si>
  <si>
    <t xml:space="preserve">małopolskie</t>
  </si>
  <si>
    <t xml:space="preserve">pomorskie</t>
  </si>
  <si>
    <t xml:space="preserve">kujawsko-pomorskie</t>
  </si>
  <si>
    <t xml:space="preserve">łódzkie</t>
  </si>
  <si>
    <t xml:space="preserve">podkarpackie</t>
  </si>
  <si>
    <t xml:space="preserve">warmińsko-mazurskie</t>
  </si>
  <si>
    <t xml:space="preserve">opolskie</t>
  </si>
  <si>
    <t xml:space="preserve">mazowieckie</t>
  </si>
  <si>
    <t xml:space="preserve">śląskie</t>
  </si>
  <si>
    <t xml:space="preserve">zachodniopomorskie</t>
  </si>
  <si>
    <t xml:space="preserve">wielkopolskie</t>
  </si>
  <si>
    <t xml:space="preserve">podlaskie</t>
  </si>
  <si>
    <t xml:space="preserve">świętokrzyskie</t>
  </si>
  <si>
    <t xml:space="preserve">SYM</t>
  </si>
  <si>
    <t xml:space="preserve">info</t>
  </si>
  <si>
    <t xml:space="preserve">JM</t>
  </si>
  <si>
    <t xml:space="preserve">FADN_REG</t>
  </si>
  <si>
    <t xml:space="preserve">LM_P</t>
  </si>
  <si>
    <t xml:space="preserve">LM_S</t>
  </si>
  <si>
    <t xml:space="preserve">Kolumna1</t>
  </si>
  <si>
    <t xml:space="preserve">61-1</t>
  </si>
  <si>
    <t xml:space="preserve">Zboża na ziarno</t>
  </si>
  <si>
    <t xml:space="preserve">dt</t>
  </si>
  <si>
    <t xml:space="preserve">61-12</t>
  </si>
  <si>
    <t xml:space="preserve">Pszenica zwyczajna ogółem na ziarno</t>
  </si>
  <si>
    <t xml:space="preserve">61-12-10</t>
  </si>
  <si>
    <t xml:space="preserve">Pszenica zwyczajna jara na ziarno</t>
  </si>
  <si>
    <t xml:space="preserve">61-12-20</t>
  </si>
  <si>
    <t xml:space="preserve">Pszenica zwyczajna ozima na ziarno</t>
  </si>
  <si>
    <t xml:space="preserve">61-13</t>
  </si>
  <si>
    <t xml:space="preserve">Żyto ogółem na ziarno</t>
  </si>
  <si>
    <t xml:space="preserve">61-13-10</t>
  </si>
  <si>
    <t xml:space="preserve">Żyto jare na ziarno</t>
  </si>
  <si>
    <t xml:space="preserve">61-13-20</t>
  </si>
  <si>
    <t xml:space="preserve">Żyto ozime na ziarno</t>
  </si>
  <si>
    <t xml:space="preserve">61-14</t>
  </si>
  <si>
    <t xml:space="preserve">Jęczmień ogółem na ziarno</t>
  </si>
  <si>
    <t xml:space="preserve">61-14-10</t>
  </si>
  <si>
    <t xml:space="preserve">Jęczmień jary na ziarno</t>
  </si>
  <si>
    <t xml:space="preserve">61-14-20</t>
  </si>
  <si>
    <t xml:space="preserve">Jęczmień ozimy na ziarno</t>
  </si>
  <si>
    <t xml:space="preserve">61-15-00</t>
  </si>
  <si>
    <t xml:space="preserve">Owies na ziarno</t>
  </si>
  <si>
    <t xml:space="preserve">61-16</t>
  </si>
  <si>
    <t xml:space="preserve">Pszenżyto ogółem na ziarno</t>
  </si>
  <si>
    <t xml:space="preserve">61-16-10</t>
  </si>
  <si>
    <t xml:space="preserve">Pszenżyto jare na ziarno</t>
  </si>
  <si>
    <t xml:space="preserve">61-16-20</t>
  </si>
  <si>
    <t xml:space="preserve">Pszenżyto ozime na ziarno</t>
  </si>
  <si>
    <t xml:space="preserve">61-17</t>
  </si>
  <si>
    <t xml:space="preserve">Mieszanki zbożowe na ziarno</t>
  </si>
  <si>
    <t xml:space="preserve">61-17-10</t>
  </si>
  <si>
    <t xml:space="preserve">Mieszanki zbożowe jare na ziarno</t>
  </si>
  <si>
    <t xml:space="preserve">61-17-20</t>
  </si>
  <si>
    <t xml:space="preserve">Mieszanki zbożowe ozime na ziarno</t>
  </si>
  <si>
    <t xml:space="preserve">61-18-00</t>
  </si>
  <si>
    <t xml:space="preserve">Kukurydza (sucha i wilgotna) na ziarno</t>
  </si>
  <si>
    <t xml:space="preserve">61-19</t>
  </si>
  <si>
    <t xml:space="preserve">Pozostałe zboża na ziarno</t>
  </si>
  <si>
    <t xml:space="preserve">61-19-10</t>
  </si>
  <si>
    <t xml:space="preserve">Gryka na ziarno</t>
  </si>
  <si>
    <t xml:space="preserve">61-19-20</t>
  </si>
  <si>
    <t xml:space="preserve">Proso na ziarno</t>
  </si>
  <si>
    <t xml:space="preserve">61-2</t>
  </si>
  <si>
    <t xml:space="preserve">Strączkowe na nasiona suche</t>
  </si>
  <si>
    <t xml:space="preserve">61-21</t>
  </si>
  <si>
    <t xml:space="preserve">Strączkowe jadalne na nasiona suche</t>
  </si>
  <si>
    <t xml:space="preserve">61-21-10</t>
  </si>
  <si>
    <t xml:space="preserve">Groch konsumpcyjny na nasiona suche</t>
  </si>
  <si>
    <t xml:space="preserve">61-21-20</t>
  </si>
  <si>
    <t xml:space="preserve">Fasola na nasiona suche</t>
  </si>
  <si>
    <t xml:space="preserve">61-21-30</t>
  </si>
  <si>
    <t xml:space="preserve">Bób na nasiona suche</t>
  </si>
  <si>
    <t xml:space="preserve">61-21-40</t>
  </si>
  <si>
    <t xml:space="preserve">Soczewica na nasiona suche</t>
  </si>
  <si>
    <t xml:space="preserve">61-21-50</t>
  </si>
  <si>
    <t xml:space="preserve">Soja na nasiona suche</t>
  </si>
  <si>
    <t xml:space="preserve">61-21-90</t>
  </si>
  <si>
    <t xml:space="preserve">Pozostałe strączkowe jadalne na nasiona suche</t>
  </si>
  <si>
    <t xml:space="preserve">61-22</t>
  </si>
  <si>
    <t xml:space="preserve">Strączkowe pastewne na nasiona suche</t>
  </si>
  <si>
    <t xml:space="preserve">61-22-10</t>
  </si>
  <si>
    <t xml:space="preserve">Groch pastewny (peluszka) na nasiona suche</t>
  </si>
  <si>
    <t xml:space="preserve">61-22-20</t>
  </si>
  <si>
    <t xml:space="preserve">Bobik na nasiona suche</t>
  </si>
  <si>
    <t xml:space="preserve">61-22-30</t>
  </si>
  <si>
    <t xml:space="preserve">Łubin słodki na nasiona suche</t>
  </si>
  <si>
    <t xml:space="preserve">61-22-4</t>
  </si>
  <si>
    <t xml:space="preserve">Wyka ogółem na nasiona suche</t>
  </si>
  <si>
    <t xml:space="preserve">61-22-41</t>
  </si>
  <si>
    <t xml:space="preserve">Wyka jara na nasiona suche</t>
  </si>
  <si>
    <t xml:space="preserve">61-22-50</t>
  </si>
  <si>
    <t xml:space="preserve">Seradela na nasiona suche</t>
  </si>
  <si>
    <t xml:space="preserve">61-22-90</t>
  </si>
  <si>
    <t xml:space="preserve">Pozostałe strączkowe pastewne na nasiona suche</t>
  </si>
  <si>
    <t xml:space="preserve">61-23</t>
  </si>
  <si>
    <t xml:space="preserve">Mieszanki strączkowych z innymi roślinami ogółem na nasiona suche</t>
  </si>
  <si>
    <t xml:space="preserve">61-23-10</t>
  </si>
  <si>
    <t xml:space="preserve">Mieszanki strączkowych z innymi roślinami jare na nasiona suche</t>
  </si>
  <si>
    <t xml:space="preserve">61-3</t>
  </si>
  <si>
    <t xml:space="preserve">Rośliny przemysłowe</t>
  </si>
  <si>
    <t xml:space="preserve">61-31-00</t>
  </si>
  <si>
    <t xml:space="preserve">Buraki cukrowe na korzeń</t>
  </si>
  <si>
    <t xml:space="preserve">61-32-00</t>
  </si>
  <si>
    <t xml:space="preserve">Cykoria przemysłowa na korzeń</t>
  </si>
  <si>
    <t xml:space="preserve">61-33</t>
  </si>
  <si>
    <t xml:space="preserve">Rośliny oleiste</t>
  </si>
  <si>
    <t xml:space="preserve">61-33-1</t>
  </si>
  <si>
    <t xml:space="preserve">Rzepak i rzepik ogółem oleisty</t>
  </si>
  <si>
    <t xml:space="preserve">61-33-11</t>
  </si>
  <si>
    <t xml:space="preserve">Rzepak i rzepik jary oleisty</t>
  </si>
  <si>
    <t xml:space="preserve">61-33-12</t>
  </si>
  <si>
    <t xml:space="preserve">Rzepak i rzepik ozimy oleisty</t>
  </si>
  <si>
    <t xml:space="preserve">61-33-20</t>
  </si>
  <si>
    <t xml:space="preserve">Słonecznik oleisty</t>
  </si>
  <si>
    <t xml:space="preserve">61-33-30</t>
  </si>
  <si>
    <t xml:space="preserve">Len i lnianka oleiste</t>
  </si>
  <si>
    <t xml:space="preserve">61-33-40</t>
  </si>
  <si>
    <t xml:space="preserve">Soja oleista</t>
  </si>
  <si>
    <t xml:space="preserve">61-33-90</t>
  </si>
  <si>
    <t xml:space="preserve">Pozostałe rośliny oleiste</t>
  </si>
  <si>
    <t xml:space="preserve">61-34</t>
  </si>
  <si>
    <t xml:space="preserve">Rośliny włókniste (uprawa lub słoma)</t>
  </si>
  <si>
    <t xml:space="preserve">61-34-10</t>
  </si>
  <si>
    <t xml:space="preserve">Len i lnianka włókniste</t>
  </si>
  <si>
    <t xml:space="preserve">61-35</t>
  </si>
  <si>
    <t xml:space="preserve">Rośliny przemysłowe specjalne</t>
  </si>
  <si>
    <t xml:space="preserve">61-35-10</t>
  </si>
  <si>
    <t xml:space="preserve">Tytoń na liście</t>
  </si>
  <si>
    <t xml:space="preserve">61-35-20</t>
  </si>
  <si>
    <t xml:space="preserve">Chmiel na szyszki</t>
  </si>
  <si>
    <t xml:space="preserve">61-35-30</t>
  </si>
  <si>
    <t xml:space="preserve">Rośliny zielarskie (lecznicze, przyprawowe, aromatyczne)</t>
  </si>
  <si>
    <t xml:space="preserve">61-35-40</t>
  </si>
  <si>
    <t xml:space="preserve">Wiklina</t>
  </si>
  <si>
    <t xml:space="preserve">61-4</t>
  </si>
  <si>
    <t xml:space="preserve">Ziemniaki</t>
  </si>
  <si>
    <t xml:space="preserve">61-41-00</t>
  </si>
  <si>
    <t xml:space="preserve">Ziemniaki sadzeniaki (kwalifikowane)</t>
  </si>
  <si>
    <t xml:space="preserve">61-42-00</t>
  </si>
  <si>
    <t xml:space="preserve">Ziemniaki jadalne</t>
  </si>
  <si>
    <t xml:space="preserve">61-43-00</t>
  </si>
  <si>
    <t xml:space="preserve">Ziemniaki skrobiowe</t>
  </si>
  <si>
    <t xml:space="preserve">61-44-00</t>
  </si>
  <si>
    <t xml:space="preserve">Ziemniaki pastewne</t>
  </si>
  <si>
    <t xml:space="preserve">61-49-00</t>
  </si>
  <si>
    <t xml:space="preserve">Ziemniaki ogólnoużytkowe</t>
  </si>
  <si>
    <t xml:space="preserve">61-5</t>
  </si>
  <si>
    <t xml:space="preserve">Rośliny pastewne objętościowe na gruntach ornych</t>
  </si>
  <si>
    <t xml:space="preserve">61-51</t>
  </si>
  <si>
    <t xml:space="preserve">Okopowe pastewne na pasze</t>
  </si>
  <si>
    <t xml:space="preserve">61-51-10</t>
  </si>
  <si>
    <t xml:space="preserve">Buraki pastewne na pasze</t>
  </si>
  <si>
    <t xml:space="preserve">61-51-20</t>
  </si>
  <si>
    <t xml:space="preserve">Brukiew pastewna na pasze</t>
  </si>
  <si>
    <t xml:space="preserve">61-51-30</t>
  </si>
  <si>
    <t xml:space="preserve">Marchew pastewna na pasze</t>
  </si>
  <si>
    <t xml:space="preserve">61-51-60</t>
  </si>
  <si>
    <t xml:space="preserve">Dynia pastewna na pasze</t>
  </si>
  <si>
    <t xml:space="preserve">61-52-00</t>
  </si>
  <si>
    <t xml:space="preserve">Kukurydza pastewna na zielonkę</t>
  </si>
  <si>
    <t xml:space="preserve">61-53-00</t>
  </si>
  <si>
    <t xml:space="preserve">Zboża i mieszanki zbóż z innymi roślinami na zielonkę</t>
  </si>
  <si>
    <t xml:space="preserve">61-54-00</t>
  </si>
  <si>
    <t xml:space="preserve">Trawy w uprawie polowej na zielonkę</t>
  </si>
  <si>
    <t xml:space="preserve">61-55-00</t>
  </si>
  <si>
    <t xml:space="preserve">Strączkowe na zielonkę</t>
  </si>
  <si>
    <t xml:space="preserve">61-56-00</t>
  </si>
  <si>
    <t xml:space="preserve">Motylkowe drobnonasienne na zielonkę</t>
  </si>
  <si>
    <t xml:space="preserve">61-57-00</t>
  </si>
  <si>
    <t xml:space="preserve">Mieszanki motylkowych z trawami</t>
  </si>
  <si>
    <t xml:space="preserve">61-59-00</t>
  </si>
  <si>
    <t xml:space="preserve">Pozostałe polowe uprawy pastewne na zielonkę</t>
  </si>
  <si>
    <t xml:space="preserve">61-6</t>
  </si>
  <si>
    <t xml:space="preserve">Rośliny pastewne objętościowe z użytków zielonych (uprawa lub zielonka)</t>
  </si>
  <si>
    <t xml:space="preserve">61-61-00</t>
  </si>
  <si>
    <t xml:space="preserve">Rośliny pastewne objętościowe z łąk - zielonka</t>
  </si>
  <si>
    <t xml:space="preserve">61-62</t>
  </si>
  <si>
    <t xml:space="preserve">Rośliny pastewne objętościowe z pastwisk</t>
  </si>
  <si>
    <t xml:space="preserve">61-62-10</t>
  </si>
  <si>
    <t xml:space="preserve">Rośliny pastewne objętościowe z pastwisk pielęgnowanych</t>
  </si>
  <si>
    <t xml:space="preserve">61-62-20</t>
  </si>
  <si>
    <t xml:space="preserve">Rośliny pastewne objętościowe z pastwisk niepielęgnowanych</t>
  </si>
  <si>
    <t xml:space="preserve">61-71-10</t>
  </si>
  <si>
    <t xml:space="preserve">Pomidory w uprawie polowej</t>
  </si>
  <si>
    <t xml:space="preserve">61-71-20</t>
  </si>
  <si>
    <t xml:space="preserve">Ogórki w uprawie polowej</t>
  </si>
  <si>
    <t xml:space="preserve">61-71-30</t>
  </si>
  <si>
    <t xml:space="preserve">Kalafiory i brokuły w uprawie polowej</t>
  </si>
  <si>
    <t xml:space="preserve">61-71-40</t>
  </si>
  <si>
    <t xml:space="preserve">Inne warzywa uprawiane dla owoców i kwiatów w uprawie polowej</t>
  </si>
  <si>
    <t xml:space="preserve">61-71-50</t>
  </si>
  <si>
    <t xml:space="preserve">Kapusta w uprawie polowej</t>
  </si>
  <si>
    <t xml:space="preserve">61-71-60</t>
  </si>
  <si>
    <t xml:space="preserve">Inne warzywa liściaste i łodygowe (bez kapusty) w uprawie polowej</t>
  </si>
  <si>
    <t xml:space="preserve">61-71-70</t>
  </si>
  <si>
    <t xml:space="preserve">Cebula w uprawie polowej</t>
  </si>
  <si>
    <t xml:space="preserve">61-71-80</t>
  </si>
  <si>
    <t xml:space="preserve">Inne warzywa korzeniowe i bulwiaste (bez cebuli) w uprawie polowej</t>
  </si>
  <si>
    <t xml:space="preserve">61-71-90</t>
  </si>
  <si>
    <t xml:space="preserve">Warzywa strączkowe do zbioru na zielono w uprawie polowej</t>
  </si>
  <si>
    <t xml:space="preserve">61-72-10</t>
  </si>
  <si>
    <t xml:space="preserve">Pomidory w uprawie pod osłonami wysokimi</t>
  </si>
  <si>
    <t xml:space="preserve">61-72-20</t>
  </si>
  <si>
    <t xml:space="preserve">Ogórki w uprawie pod osłonami wysokimi</t>
  </si>
  <si>
    <t xml:space="preserve">61-72-40</t>
  </si>
  <si>
    <t xml:space="preserve">Inne warzywa uprawiane dla owoców i kwiatów w uprawie pod osłonami wysokimi</t>
  </si>
  <si>
    <t xml:space="preserve">61-72-50</t>
  </si>
  <si>
    <t xml:space="preserve">Kapusta w uprawie pod osłonami wysokimi</t>
  </si>
  <si>
    <t xml:space="preserve">61-72-60</t>
  </si>
  <si>
    <t xml:space="preserve">Inne warzywa liściaste i łodygowe (bez kapusty) w uprawie pod osłonami wysokimi</t>
  </si>
  <si>
    <t xml:space="preserve">61-72-70</t>
  </si>
  <si>
    <t xml:space="preserve">Cebula w uprawie pod osłonami wysokimi</t>
  </si>
  <si>
    <t xml:space="preserve">61-72-80</t>
  </si>
  <si>
    <t xml:space="preserve">Inne warzywa korzeniowe i bulwiaste (bez cebuli) w uprawie pod osłonami wysokimi</t>
  </si>
  <si>
    <t xml:space="preserve">61-72-90</t>
  </si>
  <si>
    <t xml:space="preserve">Warzywa strączkowe do zbioru na zielono w uprawie pod osłonami wysokimi</t>
  </si>
  <si>
    <t xml:space="preserve">61-8</t>
  </si>
  <si>
    <t xml:space="preserve">Kwiaty i inne rośliny ozdobne</t>
  </si>
  <si>
    <t xml:space="preserve">szt</t>
  </si>
  <si>
    <t xml:space="preserve">61-81</t>
  </si>
  <si>
    <t xml:space="preserve">Kwiaty i inne rośliny ozdobne w uprawie polowej</t>
  </si>
  <si>
    <t xml:space="preserve">61-81-10</t>
  </si>
  <si>
    <t xml:space="preserve">Kwiaty cięte w uprawie polowej</t>
  </si>
  <si>
    <t xml:space="preserve">61-81-20</t>
  </si>
  <si>
    <t xml:space="preserve">Kwiaty i inne rośliny ozdobne - całe rośliny w uprawie polowej</t>
  </si>
  <si>
    <t xml:space="preserve">61-81-30</t>
  </si>
  <si>
    <t xml:space="preserve">Materiał rozmnożeniowy kwiatów w uprawie polowej</t>
  </si>
  <si>
    <t xml:space="preserve">61-82</t>
  </si>
  <si>
    <t xml:space="preserve">Kwiaty i inne rośliny ozdobne pod osłonami wysokimi</t>
  </si>
  <si>
    <t xml:space="preserve">61-82-10</t>
  </si>
  <si>
    <t xml:space="preserve">Kwiaty cięte w uprawie pod osłonami wysokimi</t>
  </si>
  <si>
    <t xml:space="preserve">61-82-20</t>
  </si>
  <si>
    <t xml:space="preserve">Kwiaty i inne rośliny ozdobne - całe rośliny w uprawie pod osłonami wysokimi</t>
  </si>
  <si>
    <t xml:space="preserve">61-9</t>
  </si>
  <si>
    <t xml:space="preserve">Owoce</t>
  </si>
  <si>
    <t xml:space="preserve">61-91</t>
  </si>
  <si>
    <t xml:space="preserve">Owoce w uprawie polowej</t>
  </si>
  <si>
    <t xml:space="preserve">61-91-10</t>
  </si>
  <si>
    <t xml:space="preserve">Truskawki w uprawie polowej</t>
  </si>
  <si>
    <t xml:space="preserve">61-91-90</t>
  </si>
  <si>
    <t xml:space="preserve">Pozostałe owoce w uprawie polowej</t>
  </si>
  <si>
    <t xml:space="preserve">61-92</t>
  </si>
  <si>
    <t xml:space="preserve">Owoce w uprawie pod osłonami wysokimi</t>
  </si>
  <si>
    <t xml:space="preserve">61-92-10</t>
  </si>
  <si>
    <t xml:space="preserve">Truskawki w uprawie pod osłonami wysokimi</t>
  </si>
  <si>
    <t xml:space="preserve">61-93</t>
  </si>
  <si>
    <t xml:space="preserve">Owoce z sadów</t>
  </si>
  <si>
    <t xml:space="preserve">61-93-1</t>
  </si>
  <si>
    <t xml:space="preserve">Owoce miękiszowe - ziarnkowe</t>
  </si>
  <si>
    <t xml:space="preserve">61-93-11</t>
  </si>
  <si>
    <t xml:space="preserve">Jabłka</t>
  </si>
  <si>
    <t xml:space="preserve">61-93-12</t>
  </si>
  <si>
    <t xml:space="preserve">Gruszki</t>
  </si>
  <si>
    <t xml:space="preserve">61-93-2</t>
  </si>
  <si>
    <t xml:space="preserve">Owoce pestkowe</t>
  </si>
  <si>
    <t xml:space="preserve">61-93-21</t>
  </si>
  <si>
    <t xml:space="preserve">Śliwki</t>
  </si>
  <si>
    <t xml:space="preserve">61-93-22</t>
  </si>
  <si>
    <t xml:space="preserve">Wiśnie</t>
  </si>
  <si>
    <t xml:space="preserve">61-93-23</t>
  </si>
  <si>
    <t xml:space="preserve">Czereśnie</t>
  </si>
  <si>
    <t xml:space="preserve">61-93-24</t>
  </si>
  <si>
    <t xml:space="preserve">Brzoskwinie</t>
  </si>
  <si>
    <t xml:space="preserve">61-93-25</t>
  </si>
  <si>
    <t xml:space="preserve">Morele</t>
  </si>
  <si>
    <t xml:space="preserve">61-93-3</t>
  </si>
  <si>
    <t xml:space="preserve">Orzechy</t>
  </si>
  <si>
    <t xml:space="preserve">61-93-31</t>
  </si>
  <si>
    <t xml:space="preserve">Orzechy włoskie</t>
  </si>
  <si>
    <t xml:space="preserve">61-93-32</t>
  </si>
  <si>
    <t xml:space="preserve">Orzechy laskowe</t>
  </si>
  <si>
    <t xml:space="preserve">61-93-4</t>
  </si>
  <si>
    <t xml:space="preserve">Owoce jagodowe</t>
  </si>
  <si>
    <t xml:space="preserve">61-93-41</t>
  </si>
  <si>
    <t xml:space="preserve">Agrest</t>
  </si>
  <si>
    <t xml:space="preserve">61-93-42</t>
  </si>
  <si>
    <t xml:space="preserve">Aronia</t>
  </si>
  <si>
    <t xml:space="preserve">61-93-43</t>
  </si>
  <si>
    <t xml:space="preserve">Porzeczki czarne</t>
  </si>
  <si>
    <t xml:space="preserve">61-93-45</t>
  </si>
  <si>
    <t xml:space="preserve">Porzeczki czerwone</t>
  </si>
  <si>
    <t xml:space="preserve">61-93-46</t>
  </si>
  <si>
    <t xml:space="preserve">Maliny ogrodowe</t>
  </si>
  <si>
    <t xml:space="preserve">61-93-48</t>
  </si>
  <si>
    <t xml:space="preserve">Borówki</t>
  </si>
  <si>
    <t xml:space="preserve">61-93-49</t>
  </si>
  <si>
    <t xml:space="preserve">Pozostałe owoce jagodowe</t>
  </si>
  <si>
    <t xml:space="preserve">62-10-00</t>
  </si>
  <si>
    <t xml:space="preserve">Plantacje nasienne traw</t>
  </si>
  <si>
    <t xml:space="preserve">62-20-00</t>
  </si>
  <si>
    <t xml:space="preserve">Plantacje nasienne motylkowych drobnonasiennych</t>
  </si>
  <si>
    <t xml:space="preserve">62-3</t>
  </si>
  <si>
    <t xml:space="preserve">Plantacje nasienne roślin korzeniowych</t>
  </si>
  <si>
    <t xml:space="preserve">62-32-00</t>
  </si>
  <si>
    <t xml:space="preserve">Uprawy drugoroczne - nasiona</t>
  </si>
  <si>
    <t xml:space="preserve">62-4</t>
  </si>
  <si>
    <t xml:space="preserve">Uprawy nasienne i rozsadniki warzyw i kwiatów</t>
  </si>
  <si>
    <t xml:space="preserve">62-41</t>
  </si>
  <si>
    <t xml:space="preserve">Uprawy nasienne i rozsadniki warzyw i kwiatów w uprawie polowej</t>
  </si>
  <si>
    <t xml:space="preserve">62-41-10</t>
  </si>
  <si>
    <t xml:space="preserve">Uprawy nasienne i rozsadniki warzyw w uprawie polowej</t>
  </si>
  <si>
    <t xml:space="preserve">62-42</t>
  </si>
  <si>
    <t xml:space="preserve">Uprawy nasienne i rozsadniki warzyw i kwiatów pod osłonami wysokimi</t>
  </si>
  <si>
    <t xml:space="preserve">62-42-10</t>
  </si>
  <si>
    <t xml:space="preserve">Nasienniki i rozsadniki warzyw w uprawie pod osłonami wysokimi</t>
  </si>
  <si>
    <t xml:space="preserve">62-42-20</t>
  </si>
  <si>
    <t xml:space="preserve">Nasienniki i rozsadniki kwiatów w uprawie pod osłonami wysokimi</t>
  </si>
  <si>
    <t xml:space="preserve">62-5</t>
  </si>
  <si>
    <t xml:space="preserve">Inne uprawy nasienne</t>
  </si>
  <si>
    <t xml:space="preserve">62-51-00</t>
  </si>
  <si>
    <t xml:space="preserve">Inne uprawy nasienne i rozsadniki w uprawie polowej</t>
  </si>
  <si>
    <t xml:space="preserve">62-90-00</t>
  </si>
  <si>
    <t xml:space="preserve">Pozostałe plantacje nasienne</t>
  </si>
  <si>
    <t xml:space="preserve">04210</t>
  </si>
  <si>
    <t xml:space="preserve">Szkółki  (włączając choinki ozdobne) w uprawie polowej</t>
  </si>
  <si>
    <t xml:space="preserve">Byki</t>
  </si>
  <si>
    <t xml:space="preserve">Byki do opasu, wolce 2-letnie i starsze</t>
  </si>
  <si>
    <t xml:space="preserve">kg</t>
  </si>
  <si>
    <t xml:space="preserve">Jalowki</t>
  </si>
  <si>
    <t xml:space="preserve">Jałówki do opasu 2-letnie i starsze</t>
  </si>
  <si>
    <t xml:space="preserve">Byczki</t>
  </si>
  <si>
    <t xml:space="preserve">Byczki od 1 do 2 lat</t>
  </si>
  <si>
    <t xml:space="preserve">Jalowki12</t>
  </si>
  <si>
    <t xml:space="preserve">Jałówki od 1 do 2 lat</t>
  </si>
  <si>
    <t xml:space="preserve">Cieleta612</t>
  </si>
  <si>
    <t xml:space="preserve">Cielęta od 6 mies. do 1 roku</t>
  </si>
  <si>
    <t xml:space="preserve">Cieleta</t>
  </si>
  <si>
    <t xml:space="preserve">Cielęta do opasu poniżej 6 mies.</t>
  </si>
  <si>
    <t xml:space="preserve">Owce</t>
  </si>
  <si>
    <t xml:space="preserve">Owce 1 roczne i starsze</t>
  </si>
  <si>
    <t xml:space="preserve">Jagnieta</t>
  </si>
  <si>
    <t xml:space="preserve">Jagnięta</t>
  </si>
  <si>
    <t xml:space="preserve">Kozy</t>
  </si>
  <si>
    <t xml:space="preserve">Kozy 1 roczne i starsze</t>
  </si>
  <si>
    <t xml:space="preserve">Kozleta</t>
  </si>
  <si>
    <t xml:space="preserve">Koźlęta</t>
  </si>
  <si>
    <t xml:space="preserve">Tuczniki</t>
  </si>
  <si>
    <t xml:space="preserve">Tuczniki o wadze 50 kg i więcej</t>
  </si>
  <si>
    <t xml:space="preserve">Warchlaki</t>
  </si>
  <si>
    <t xml:space="preserve">Warchlaki do opasu o wadze od 20 do 50 kg</t>
  </si>
  <si>
    <t xml:space="preserve">Prosieta</t>
  </si>
  <si>
    <t xml:space="preserve">Prosięta od 1 maciory</t>
  </si>
  <si>
    <t xml:space="preserve">Brojlery</t>
  </si>
  <si>
    <t xml:space="preserve">Brojlery kurze 2 tyg. i starsze</t>
  </si>
  <si>
    <t xml:space="preserve">Gesi</t>
  </si>
  <si>
    <t xml:space="preserve">Gęsi młode</t>
  </si>
  <si>
    <t xml:space="preserve">Kaczki</t>
  </si>
  <si>
    <t xml:space="preserve">Kaczki młode</t>
  </si>
  <si>
    <t xml:space="preserve">Indyki</t>
  </si>
  <si>
    <t xml:space="preserve">Indyki młode</t>
  </si>
  <si>
    <t xml:space="preserve">MlekoKr</t>
  </si>
  <si>
    <t xml:space="preserve">Mleko krowie</t>
  </si>
  <si>
    <t xml:space="preserve">100 kg</t>
  </si>
  <si>
    <t xml:space="preserve">MlekoOw</t>
  </si>
  <si>
    <t xml:space="preserve">Mleko owcze</t>
  </si>
  <si>
    <t xml:space="preserve">MlekoKo</t>
  </si>
  <si>
    <t xml:space="preserve">Mleko kozie</t>
  </si>
  <si>
    <t xml:space="preserve">JajaWKu</t>
  </si>
  <si>
    <t xml:space="preserve">Jaja wylęgowe kurze</t>
  </si>
  <si>
    <t xml:space="preserve">1000 szt</t>
  </si>
  <si>
    <t xml:space="preserve">JajaWPo</t>
  </si>
  <si>
    <t xml:space="preserve">Jaja wylęgowe pozostałe</t>
  </si>
  <si>
    <t xml:space="preserve">JajaKKu</t>
  </si>
  <si>
    <t xml:space="preserve">Jaja konsumpcyjne kurze</t>
  </si>
  <si>
    <t xml:space="preserve">Welna</t>
  </si>
  <si>
    <t xml:space="preserve">Wełna surowa i przetworzona owcza</t>
  </si>
  <si>
    <t xml:space="preserve">Miod</t>
  </si>
  <si>
    <t xml:space="preserve">Miód pszczeli</t>
  </si>
  <si>
    <t xml:space="preserve">PrPszcz</t>
  </si>
  <si>
    <t xml:space="preserve">Pozostałe produkty pszczelarskie</t>
  </si>
  <si>
    <t xml:space="preserve">AJałówki od 1 do 2 lat</t>
  </si>
  <si>
    <t xml:space="preserve">BJałówki od 1 do 2 lat</t>
  </si>
  <si>
    <t xml:space="preserve">CJałówki od 1 do 2 lat</t>
  </si>
  <si>
    <t xml:space="preserve">DJałówki od 1 do 2 lat</t>
  </si>
  <si>
    <t xml:space="preserve">ACielęta od 6 mies. do 1 roku</t>
  </si>
  <si>
    <t xml:space="preserve">BCielęta od 6 mies. do 1 roku</t>
  </si>
  <si>
    <t xml:space="preserve">CCielęta od 6 mies. do 1 roku</t>
  </si>
  <si>
    <t xml:space="preserve">DCielęta od 6 mies. do 1 roku</t>
  </si>
  <si>
    <t xml:space="preserve">AKozy 1 roczne i starsze</t>
  </si>
  <si>
    <t xml:space="preserve">BKozy 1 roczne i starsze</t>
  </si>
  <si>
    <t xml:space="preserve">CKozy 1 roczne i starsze</t>
  </si>
  <si>
    <t xml:space="preserve">DKozy 1 roczne i starsze</t>
  </si>
  <si>
    <t xml:space="preserve">AWarchlaki do opasu o wadze od 20 do 50 kg</t>
  </si>
  <si>
    <t xml:space="preserve">BWarchlaki do opasu o wadze od 20 do 50 kg</t>
  </si>
  <si>
    <t xml:space="preserve">CWarchlaki do opasu o wadze od 20 do 50 kg</t>
  </si>
  <si>
    <t xml:space="preserve">DWarchlaki do opasu o wadze od 20 do 50 kg</t>
  </si>
</sst>
</file>

<file path=xl/styles.xml><?xml version="1.0" encoding="utf-8"?>
<styleSheet xmlns="http://schemas.openxmlformats.org/spreadsheetml/2006/main">
  <numFmts count="21">
    <numFmt numFmtId="164" formatCode="General"/>
    <numFmt numFmtId="165" formatCode="0.00"/>
    <numFmt numFmtId="166" formatCode="@"/>
    <numFmt numFmtId="167" formatCode="#,##0.00"/>
    <numFmt numFmtId="168" formatCode="0%"/>
    <numFmt numFmtId="169" formatCode="0.00%"/>
    <numFmt numFmtId="170" formatCode="0"/>
    <numFmt numFmtId="171" formatCode="YYYY\-MM\-DD\ HH:MM"/>
    <numFmt numFmtId="172" formatCode="#,##0"/>
    <numFmt numFmtId="173" formatCode="YYYY\-MM\-DD"/>
    <numFmt numFmtId="174" formatCode="_-* #,##0.00,&quot;zł&quot;_-;\-* #,##0.00,&quot;zł&quot;_-;_-* \-??&quot; zł&quot;_-;_-@_-"/>
    <numFmt numFmtId="175" formatCode="0_ ;\-0,"/>
    <numFmt numFmtId="176" formatCode="#,##0,_z_ł;[RED]#,##0,_z_ł"/>
    <numFmt numFmtId="177" formatCode="#,##0;[RED]#,##0"/>
    <numFmt numFmtId="178" formatCode="#,##0.00;[RED]#,##0.00"/>
    <numFmt numFmtId="179" formatCode="_-* #,##0,_z_ł_-;\-* #,##0,_z_ł_-;_-* &quot;- &quot;_z_ł_-;_-@_-"/>
    <numFmt numFmtId="180" formatCode="0.00;[RED]0.00"/>
    <numFmt numFmtId="181" formatCode="#,##0.0000"/>
    <numFmt numFmtId="182" formatCode="0;[RED]0"/>
    <numFmt numFmtId="183" formatCode="#,##0.0"/>
    <numFmt numFmtId="184" formatCode="###,000"/>
  </numFmts>
  <fonts count="54">
    <font>
      <sz val="11"/>
      <color rgb="FF000000"/>
      <name val="Calibri"/>
      <family val="2"/>
      <charset val="238"/>
    </font>
    <font>
      <sz val="10"/>
      <name val="Arial"/>
      <family val="0"/>
      <charset val="238"/>
    </font>
    <font>
      <sz val="10"/>
      <name val="Arial"/>
      <family val="0"/>
      <charset val="238"/>
    </font>
    <font>
      <sz val="10"/>
      <name val="Arial"/>
      <family val="0"/>
      <charset val="238"/>
    </font>
    <font>
      <sz val="10"/>
      <name val="Arial"/>
      <family val="2"/>
      <charset val="238"/>
    </font>
    <font>
      <sz val="10"/>
      <color rgb="FF000000"/>
      <name val="Arial"/>
      <family val="2"/>
      <charset val="238"/>
    </font>
    <font>
      <b val="true"/>
      <sz val="12"/>
      <name val="Arial"/>
      <family val="2"/>
      <charset val="238"/>
    </font>
    <font>
      <sz val="9"/>
      <name val="Arial"/>
      <family val="2"/>
      <charset val="238"/>
    </font>
    <font>
      <b val="true"/>
      <sz val="10"/>
      <name val="Arial"/>
      <family val="2"/>
      <charset val="238"/>
    </font>
    <font>
      <i val="true"/>
      <sz val="10"/>
      <name val="Arial"/>
      <family val="2"/>
      <charset val="238"/>
    </font>
    <font>
      <i val="true"/>
      <sz val="7"/>
      <name val="Arial"/>
      <family val="2"/>
      <charset val="238"/>
    </font>
    <font>
      <sz val="8"/>
      <color rgb="FF000000"/>
      <name val="Arial"/>
      <family val="2"/>
      <charset val="238"/>
    </font>
    <font>
      <b val="true"/>
      <sz val="10"/>
      <color rgb="FF000000"/>
      <name val="Arial"/>
      <family val="2"/>
      <charset val="238"/>
    </font>
    <font>
      <b val="true"/>
      <sz val="9"/>
      <color rgb="FF000000"/>
      <name val="Arial"/>
      <family val="2"/>
      <charset val="238"/>
    </font>
    <font>
      <sz val="7"/>
      <color rgb="FF000000"/>
      <name val="Arial"/>
      <family val="2"/>
      <charset val="238"/>
    </font>
    <font>
      <sz val="9"/>
      <color rgb="FF000000"/>
      <name val="Arial"/>
      <family val="2"/>
      <charset val="238"/>
    </font>
    <font>
      <sz val="8"/>
      <name val="Arial"/>
      <family val="2"/>
      <charset val="238"/>
    </font>
    <font>
      <sz val="8"/>
      <name val="Wingdings"/>
      <family val="0"/>
      <charset val="2"/>
    </font>
    <font>
      <b val="true"/>
      <u val="single"/>
      <sz val="9"/>
      <name val="Arial"/>
      <family val="2"/>
      <charset val="238"/>
    </font>
    <font>
      <b val="true"/>
      <u val="single"/>
      <sz val="9"/>
      <color rgb="FF000000"/>
      <name val="Arial"/>
      <family val="2"/>
      <charset val="238"/>
    </font>
    <font>
      <u val="single"/>
      <sz val="9"/>
      <color rgb="FF000000"/>
      <name val="Arial"/>
      <family val="2"/>
      <charset val="238"/>
    </font>
    <font>
      <b val="true"/>
      <sz val="8.8"/>
      <color rgb="FF000000"/>
      <name val="Arial"/>
      <family val="2"/>
      <charset val="238"/>
    </font>
    <font>
      <b val="true"/>
      <vertAlign val="superscript"/>
      <sz val="8.8"/>
      <color rgb="FF000000"/>
      <name val="Arial"/>
      <family val="2"/>
      <charset val="238"/>
    </font>
    <font>
      <b val="true"/>
      <vertAlign val="superscript"/>
      <sz val="9"/>
      <color rgb="FF000000"/>
      <name val="Arial"/>
      <family val="2"/>
      <charset val="238"/>
    </font>
    <font>
      <vertAlign val="superscript"/>
      <sz val="10"/>
      <color rgb="FF000000"/>
      <name val="Arial"/>
      <family val="2"/>
      <charset val="238"/>
    </font>
    <font>
      <b val="true"/>
      <sz val="9"/>
      <name val="Arial"/>
      <family val="2"/>
      <charset val="238"/>
    </font>
    <font>
      <b val="true"/>
      <vertAlign val="superscript"/>
      <sz val="9"/>
      <name val="Arial"/>
      <family val="2"/>
      <charset val="238"/>
    </font>
    <font>
      <b val="true"/>
      <sz val="8.5"/>
      <color rgb="FF000000"/>
      <name val="Arial"/>
      <family val="2"/>
      <charset val="238"/>
    </font>
    <font>
      <sz val="8.4"/>
      <color rgb="FF000000"/>
      <name val="Arial"/>
      <family val="2"/>
      <charset val="238"/>
    </font>
    <font>
      <i val="true"/>
      <sz val="7"/>
      <color rgb="FF000000"/>
      <name val="Arial"/>
      <family val="2"/>
      <charset val="238"/>
    </font>
    <font>
      <b val="true"/>
      <sz val="8.6"/>
      <color rgb="FF000000"/>
      <name val="Arial"/>
      <family val="2"/>
      <charset val="238"/>
    </font>
    <font>
      <sz val="7.5"/>
      <color rgb="FF000000"/>
      <name val="Arial"/>
      <family val="2"/>
      <charset val="238"/>
    </font>
    <font>
      <b val="true"/>
      <sz val="8"/>
      <color rgb="FF000000"/>
      <name val="Arial"/>
      <family val="2"/>
      <charset val="238"/>
    </font>
    <font>
      <sz val="8.5"/>
      <color rgb="FF000000"/>
      <name val="Arial"/>
      <family val="2"/>
      <charset val="238"/>
    </font>
    <font>
      <i val="true"/>
      <sz val="9"/>
      <name val="Arial"/>
      <family val="2"/>
      <charset val="238"/>
    </font>
    <font>
      <b val="true"/>
      <sz val="8"/>
      <name val="Arial"/>
      <family val="2"/>
      <charset val="238"/>
    </font>
    <font>
      <b val="true"/>
      <sz val="14"/>
      <name val="Arial"/>
      <family val="2"/>
      <charset val="238"/>
    </font>
    <font>
      <sz val="14"/>
      <name val="Arial"/>
      <family val="2"/>
      <charset val="238"/>
    </font>
    <font>
      <u val="single"/>
      <sz val="8"/>
      <name val="Arial"/>
      <family val="2"/>
      <charset val="238"/>
    </font>
    <font>
      <i val="true"/>
      <sz val="9"/>
      <color rgb="FF000000"/>
      <name val="Arial"/>
      <family val="2"/>
      <charset val="238"/>
    </font>
    <font>
      <sz val="7"/>
      <name val="Arial"/>
      <family val="2"/>
      <charset val="238"/>
    </font>
    <font>
      <b val="true"/>
      <sz val="7"/>
      <name val="Arial"/>
      <family val="2"/>
      <charset val="238"/>
    </font>
    <font>
      <sz val="11"/>
      <name val="Calibri"/>
      <family val="2"/>
      <charset val="238"/>
    </font>
    <font>
      <i val="true"/>
      <sz val="8"/>
      <name val="Arial"/>
      <family val="2"/>
      <charset val="238"/>
    </font>
    <font>
      <b val="true"/>
      <sz val="11"/>
      <name val="Arial"/>
      <family val="2"/>
      <charset val="238"/>
    </font>
    <font>
      <i val="true"/>
      <sz val="10"/>
      <color rgb="FF000000"/>
      <name val="Arial"/>
      <family val="2"/>
      <charset val="238"/>
    </font>
    <font>
      <sz val="10"/>
      <color rgb="FF000000"/>
      <name val="Times New Roman"/>
      <family val="1"/>
      <charset val="238"/>
    </font>
    <font>
      <sz val="7.5"/>
      <name val="Arial"/>
      <family val="2"/>
      <charset val="238"/>
    </font>
    <font>
      <sz val="8"/>
      <name val="Calibri"/>
      <family val="2"/>
      <charset val="238"/>
    </font>
    <font>
      <b val="true"/>
      <sz val="8"/>
      <color rgb="FF000000"/>
      <name val="Calibri"/>
      <family val="2"/>
      <charset val="238"/>
    </font>
    <font>
      <sz val="11"/>
      <color rgb="FF000000"/>
      <name val="Arial"/>
      <family val="2"/>
      <charset val="238"/>
    </font>
    <font>
      <vertAlign val="superscript"/>
      <sz val="8"/>
      <name val="Arial"/>
      <family val="2"/>
      <charset val="238"/>
    </font>
    <font>
      <b val="true"/>
      <sz val="11"/>
      <name val="Arial Narrow"/>
      <family val="2"/>
      <charset val="238"/>
    </font>
    <font>
      <sz val="11"/>
      <name val="Arial Narrow"/>
      <family val="2"/>
      <charset val="238"/>
    </font>
  </fonts>
  <fills count="5">
    <fill>
      <patternFill patternType="none"/>
    </fill>
    <fill>
      <patternFill patternType="gray125"/>
    </fill>
    <fill>
      <patternFill patternType="solid">
        <fgColor rgb="FFFFFF00"/>
        <bgColor rgb="FFFFFF00"/>
      </patternFill>
    </fill>
    <fill>
      <patternFill patternType="solid">
        <fgColor rgb="FFFFFFFF"/>
        <bgColor rgb="FFFFFFCC"/>
      </patternFill>
    </fill>
    <fill>
      <patternFill patternType="solid">
        <fgColor rgb="FFDDD9C3"/>
        <bgColor rgb="FFC0C0C0"/>
      </patternFill>
    </fill>
  </fills>
  <borders count="45">
    <border diagonalUp="false" diagonalDown="false">
      <left/>
      <right/>
      <top/>
      <bottom/>
      <diagonal/>
    </border>
    <border diagonalUp="false" diagonalDown="false">
      <left style="thin"/>
      <right style="thin"/>
      <top style="thin"/>
      <bottom style="thin"/>
      <diagonal/>
    </border>
    <border diagonalUp="false" diagonalDown="false">
      <left/>
      <right/>
      <top style="dotted"/>
      <bottom/>
      <diagonal/>
    </border>
    <border diagonalUp="false" diagonalDown="false">
      <left/>
      <right/>
      <top style="dotted"/>
      <bottom style="dotted"/>
      <diagonal/>
    </border>
    <border diagonalUp="false" diagonalDown="false">
      <left style="medium"/>
      <right/>
      <top style="medium"/>
      <bottom/>
      <diagonal/>
    </border>
    <border diagonalUp="false" diagonalDown="false">
      <left style="thin"/>
      <right style="thin"/>
      <top style="medium"/>
      <bottom/>
      <diagonal/>
    </border>
    <border diagonalUp="false" diagonalDown="false">
      <left style="thin"/>
      <right style="medium"/>
      <top style="medium"/>
      <bottom/>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bottom style="thin"/>
      <diagonal/>
    </border>
    <border diagonalUp="false" diagonalDown="false">
      <left/>
      <right/>
      <top/>
      <bottom style="thin"/>
      <diagonal/>
    </border>
    <border diagonalUp="false" diagonalDown="false">
      <left style="thin"/>
      <right style="medium"/>
      <top/>
      <bottom style="thin"/>
      <diagonal/>
    </border>
    <border diagonalUp="false" diagonalDown="false">
      <left style="thin"/>
      <right/>
      <top style="thin"/>
      <bottom style="thin"/>
      <diagonal/>
    </border>
    <border diagonalUp="false" diagonalDown="false">
      <left/>
      <right style="medium"/>
      <top style="thin"/>
      <bottom style="thin"/>
      <diagonal/>
    </border>
    <border diagonalUp="false" diagonalDown="false">
      <left style="medium"/>
      <right style="thin"/>
      <top style="thin"/>
      <bottom/>
      <diagonal/>
    </border>
    <border diagonalUp="false" diagonalDown="false">
      <left style="thin"/>
      <right style="thin"/>
      <top style="thin"/>
      <bottom/>
      <diagonal/>
    </border>
    <border diagonalUp="false" diagonalDown="false">
      <left/>
      <right style="medium"/>
      <top style="thin"/>
      <bottom/>
      <diagonal/>
    </border>
    <border diagonalUp="false" diagonalDown="false">
      <left style="medium"/>
      <right style="thin"/>
      <top/>
      <bottom/>
      <diagonal/>
    </border>
    <border diagonalUp="false" diagonalDown="false">
      <left style="thin"/>
      <right style="thin"/>
      <top style="thin"/>
      <bottom style="medium"/>
      <diagonal/>
    </border>
    <border diagonalUp="false" diagonalDown="false">
      <left/>
      <right style="medium"/>
      <top/>
      <botto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style="thin"/>
      <top/>
      <bottom style="medium"/>
      <diagonal/>
    </border>
    <border diagonalUp="false" diagonalDown="false">
      <left style="thin"/>
      <right style="medium"/>
      <top style="medium"/>
      <bottom style="mediu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top style="medium"/>
      <bottom style="thin"/>
      <diagonal/>
    </border>
    <border diagonalUp="false" diagonalDown="false">
      <left style="thin"/>
      <right style="medium"/>
      <top style="medium"/>
      <bottom style="thin"/>
      <diagonal/>
    </border>
    <border diagonalUp="false" diagonalDown="false">
      <left/>
      <right style="thin"/>
      <top style="thin"/>
      <bottom style="thin"/>
      <diagonal/>
    </border>
    <border diagonalUp="false" diagonalDown="false">
      <left style="medium"/>
      <right/>
      <top style="medium"/>
      <bottom style="medium"/>
      <diagonal/>
    </border>
    <border diagonalUp="false" diagonalDown="false">
      <left style="medium"/>
      <right style="medium"/>
      <top style="medium"/>
      <bottom style="medium"/>
      <diagonal/>
    </border>
    <border diagonalUp="false" diagonalDown="false">
      <left/>
      <right/>
      <top style="thin"/>
      <bottom style="thin"/>
      <diagonal/>
    </border>
    <border diagonalUp="false" diagonalDown="false">
      <left style="thin"/>
      <right/>
      <top style="thin"/>
      <botto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thin"/>
      <right/>
      <top style="medium"/>
      <bottom style="medium"/>
      <diagonal/>
    </border>
    <border diagonalUp="false" diagonalDown="false">
      <left/>
      <right style="medium"/>
      <top style="medium"/>
      <bottom style="thin"/>
      <diagonal/>
    </border>
    <border diagonalUp="false" diagonalDown="false">
      <left style="medium"/>
      <right style="thin"/>
      <top style="thin"/>
      <bottom style="medium"/>
      <diagonal/>
    </border>
    <border diagonalUp="false" diagonalDown="false">
      <left/>
      <right style="medium"/>
      <top style="thin"/>
      <bottom style="medium"/>
      <diagonal/>
    </border>
    <border diagonalUp="false" diagonalDown="false">
      <left style="thin"/>
      <right style="medium"/>
      <top style="thin"/>
      <bottom style="medium"/>
      <diagonal/>
    </border>
    <border diagonalUp="false" diagonalDown="false">
      <left style="medium"/>
      <right style="medium"/>
      <top/>
      <bottom style="medium"/>
      <diagonal/>
    </border>
    <border diagonalUp="false" diagonalDown="false">
      <left/>
      <right style="medium"/>
      <top/>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174" fontId="0" fillId="0" borderId="0" applyFont="true" applyBorder="false" applyAlignment="true" applyProtection="false">
      <alignment horizontal="general" vertical="bottom" textRotation="0" wrapText="false" indent="0" shrinkToFit="false"/>
    </xf>
    <xf numFmtId="42" fontId="1" fillId="0" borderId="0" applyFont="true" applyBorder="false" applyAlignment="false" applyProtection="false"/>
    <xf numFmtId="168" fontId="0"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cellStyleXfs>
  <cellXfs count="437">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true">
      <alignment horizontal="general" vertical="bottom" textRotation="0" wrapText="false" indent="0" shrinkToFit="false"/>
      <protection locked="true" hidden="false"/>
    </xf>
    <xf numFmtId="164" fontId="6" fillId="0" borderId="0" xfId="0" applyFont="true" applyBorder="true" applyAlignment="true" applyProtection="true">
      <alignment horizontal="right" vertical="bottom" textRotation="0" wrapText="true" indent="0" shrinkToFit="false"/>
      <protection locked="true" hidden="false"/>
    </xf>
    <xf numFmtId="164" fontId="6" fillId="0" borderId="0" xfId="0" applyFont="true" applyBorder="true" applyAlignment="true" applyProtection="true">
      <alignment horizontal="center" vertical="bottom" textRotation="0" wrapText="true" indent="0" shrinkToFit="false"/>
      <protection locked="false" hidden="false"/>
    </xf>
    <xf numFmtId="164" fontId="4" fillId="0" borderId="0" xfId="0" applyFont="true" applyBorder="true" applyAlignment="true" applyProtection="true">
      <alignment horizontal="right" vertical="bottom" textRotation="0" wrapText="true" indent="0" shrinkToFit="false"/>
      <protection locked="true" hidden="false"/>
    </xf>
    <xf numFmtId="164" fontId="7" fillId="2" borderId="0" xfId="0" applyFont="true" applyBorder="true" applyAlignment="true" applyProtection="true">
      <alignment horizontal="center" vertical="center" textRotation="0" wrapText="true" indent="0" shrinkToFit="false"/>
      <protection locked="false" hidden="false"/>
    </xf>
    <xf numFmtId="164" fontId="8" fillId="0" borderId="0" xfId="0" applyFont="true" applyBorder="true" applyAlignment="true" applyProtection="true">
      <alignment horizontal="general" vertical="center" textRotation="0" wrapText="true" indent="0" shrinkToFit="false"/>
      <protection locked="true" hidden="false"/>
    </xf>
    <xf numFmtId="164" fontId="9" fillId="0" borderId="0" xfId="0" applyFont="true" applyBorder="false" applyAlignment="true" applyProtection="true">
      <alignment horizontal="general" vertical="center" textRotation="0" wrapText="true" indent="0" shrinkToFit="false"/>
      <protection locked="true" hidden="false"/>
    </xf>
    <xf numFmtId="164" fontId="7" fillId="0" borderId="0" xfId="0" applyFont="true" applyBorder="true" applyAlignment="true" applyProtection="true">
      <alignment horizontal="center" vertical="bottom" textRotation="0" wrapText="true" indent="0" shrinkToFit="false"/>
      <protection locked="false" hidden="false"/>
    </xf>
    <xf numFmtId="164" fontId="9" fillId="0" borderId="0" xfId="0" applyFont="true" applyBorder="true" applyAlignment="false" applyProtection="true">
      <alignment horizontal="general" vertical="bottom" textRotation="0" wrapText="false" indent="0" shrinkToFit="false"/>
      <protection locked="true" hidden="false"/>
    </xf>
    <xf numFmtId="164" fontId="10" fillId="0" borderId="0" xfId="0" applyFont="true" applyBorder="true" applyAlignment="true" applyProtection="true">
      <alignment horizontal="center" vertical="top" textRotation="0" wrapText="true" indent="0" shrinkToFit="false"/>
      <protection locked="true" hidden="false"/>
    </xf>
    <xf numFmtId="164" fontId="8" fillId="0" borderId="0" xfId="0" applyFont="true" applyBorder="true" applyAlignment="true" applyProtection="true">
      <alignment horizontal="center" vertical="center" textRotation="0" wrapText="true" indent="0" shrinkToFit="false"/>
      <protection locked="true" hidden="false"/>
    </xf>
    <xf numFmtId="164" fontId="8" fillId="0" borderId="0" xfId="0" applyFont="true" applyBorder="true" applyAlignment="true" applyProtection="true">
      <alignment horizontal="left" vertical="center" textRotation="0" wrapText="true" indent="0" shrinkToFit="false"/>
      <protection locked="true" hidden="false"/>
    </xf>
    <xf numFmtId="164" fontId="5" fillId="0" borderId="0" xfId="0" applyFont="true" applyBorder="true" applyAlignment="true" applyProtection="true">
      <alignment horizontal="left" vertical="center" textRotation="0" wrapText="false" indent="0" shrinkToFit="false"/>
      <protection locked="true" hidden="false"/>
    </xf>
    <xf numFmtId="164" fontId="5" fillId="0" borderId="0" xfId="0" applyFont="true" applyBorder="true" applyAlignment="true" applyProtection="true">
      <alignment horizontal="left" vertical="center" textRotation="0" wrapText="false" indent="0" shrinkToFit="false"/>
      <protection locked="false" hidden="false"/>
    </xf>
    <xf numFmtId="164" fontId="5" fillId="0" borderId="0" xfId="0" applyFont="true" applyBorder="false" applyAlignment="true" applyProtection="true">
      <alignment horizontal="general" vertical="center" textRotation="0" wrapText="false" indent="0" shrinkToFit="false"/>
      <protection locked="true" hidden="false"/>
    </xf>
    <xf numFmtId="164" fontId="5" fillId="0" borderId="0" xfId="0" applyFont="true" applyBorder="false" applyAlignment="true" applyProtection="true">
      <alignment horizontal="general" vertical="center"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5" fontId="5" fillId="0" borderId="0" xfId="0" applyFont="true" applyBorder="true" applyAlignment="true" applyProtection="true">
      <alignment horizontal="center" vertical="center" textRotation="0" wrapText="true" indent="0" shrinkToFit="false"/>
      <protection locked="false" hidden="false"/>
    </xf>
    <xf numFmtId="164" fontId="5" fillId="0" borderId="0" xfId="0" applyFont="true" applyBorder="false" applyAlignment="true" applyProtection="true">
      <alignment horizontal="center" vertical="center" textRotation="0" wrapText="false" indent="0" shrinkToFit="false"/>
      <protection locked="true" hidden="false"/>
    </xf>
    <xf numFmtId="164" fontId="5" fillId="0" borderId="0" xfId="0" applyFont="true" applyBorder="true" applyAlignment="true" applyProtection="true">
      <alignment horizontal="center" vertical="center" textRotation="0" wrapText="true" indent="0" shrinkToFit="false"/>
      <protection locked="false" hidden="false"/>
    </xf>
    <xf numFmtId="164" fontId="5" fillId="0" borderId="0" xfId="0" applyFont="true" applyBorder="false" applyAlignment="true" applyProtection="true">
      <alignment horizontal="left"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true" indent="0" shrinkToFit="false"/>
      <protection locked="true" hidden="false"/>
    </xf>
    <xf numFmtId="164" fontId="5" fillId="0" borderId="0" xfId="0" applyFont="true" applyBorder="true" applyAlignment="true" applyProtection="true">
      <alignment horizontal="center" vertical="center" textRotation="0" wrapText="false" indent="0" shrinkToFit="false"/>
      <protection locked="true" hidden="false"/>
    </xf>
    <xf numFmtId="164" fontId="4" fillId="0" borderId="0" xfId="0" applyFont="true" applyBorder="true" applyAlignment="true" applyProtection="true">
      <alignment horizontal="left" vertical="center" textRotation="0" wrapText="false" indent="0" shrinkToFit="false"/>
      <protection locked="true" hidden="false"/>
    </xf>
    <xf numFmtId="164" fontId="5" fillId="0" borderId="0" xfId="0" applyFont="true" applyBorder="false" applyAlignment="true" applyProtection="true">
      <alignment horizontal="left" vertical="bottom" textRotation="0" wrapText="false" indent="0" shrinkToFit="false"/>
      <protection locked="true" hidden="false"/>
    </xf>
    <xf numFmtId="164" fontId="5" fillId="0" borderId="0" xfId="0" applyFont="true" applyBorder="true" applyAlignment="true" applyProtection="true">
      <alignment horizontal="left" vertical="center" textRotation="0" wrapText="true" indent="0" shrinkToFit="false"/>
      <protection locked="true" hidden="false"/>
    </xf>
    <xf numFmtId="164" fontId="5" fillId="0" borderId="0" xfId="0" applyFont="true" applyBorder="false" applyAlignment="true" applyProtection="true">
      <alignment horizontal="general" vertical="center" textRotation="0" wrapText="true" indent="0" shrinkToFit="false"/>
      <protection locked="true" hidden="false"/>
    </xf>
    <xf numFmtId="164" fontId="5" fillId="0" borderId="0" xfId="0" applyFont="true" applyBorder="false" applyAlignment="true" applyProtection="true">
      <alignment horizontal="general" vertical="center" textRotation="0" wrapText="true" indent="0" shrinkToFit="false"/>
      <protection locked="true" hidden="false"/>
    </xf>
    <xf numFmtId="166" fontId="5" fillId="0" borderId="0" xfId="0" applyFont="true" applyBorder="true" applyAlignment="true" applyProtection="true">
      <alignment horizontal="center" vertical="center" textRotation="0" wrapText="true" indent="0" shrinkToFit="false"/>
      <protection locked="false" hidden="false"/>
    </xf>
    <xf numFmtId="164" fontId="5" fillId="0" borderId="0" xfId="0" applyFont="true" applyBorder="false" applyAlignment="true" applyProtection="true">
      <alignment horizontal="left" vertical="bottom" textRotation="0" wrapText="false" indent="0" shrinkToFit="false"/>
      <protection locked="true" hidden="false"/>
    </xf>
    <xf numFmtId="164" fontId="5" fillId="0" borderId="0" xfId="0" applyFont="true" applyBorder="true" applyAlignment="true" applyProtection="true">
      <alignment horizontal="center" vertical="bottom" textRotation="0" wrapText="false" indent="0" shrinkToFit="false"/>
      <protection locked="true" hidden="false"/>
    </xf>
    <xf numFmtId="164" fontId="12" fillId="0" borderId="0" xfId="0" applyFont="true" applyBorder="false" applyAlignment="true" applyProtection="true">
      <alignment horizontal="general" vertical="bottom" textRotation="0" wrapText="true" indent="0" shrinkToFit="false"/>
      <protection locked="true" hidden="false"/>
    </xf>
    <xf numFmtId="164" fontId="12" fillId="0" borderId="0" xfId="0" applyFont="true" applyBorder="false" applyAlignment="true" applyProtection="true">
      <alignment horizontal="general" vertical="bottom" textRotation="0" wrapText="true" indent="0" shrinkToFit="false"/>
      <protection locked="true" hidden="false"/>
    </xf>
    <xf numFmtId="164" fontId="13" fillId="0" borderId="0" xfId="0" applyFont="true" applyBorder="false" applyAlignment="true" applyProtection="true">
      <alignment horizontal="center" vertical="bottom" textRotation="0" wrapText="false" indent="0" shrinkToFit="false"/>
      <protection locked="true" hidden="false"/>
    </xf>
    <xf numFmtId="164" fontId="14" fillId="0" borderId="0" xfId="0" applyFont="true" applyBorder="false" applyAlignment="true" applyProtection="true">
      <alignment horizontal="general" vertical="bottom" textRotation="0" wrapText="false" indent="0" shrinkToFit="false"/>
      <protection locked="true" hidden="false"/>
    </xf>
    <xf numFmtId="164" fontId="13" fillId="0" borderId="0" xfId="0" applyFont="true" applyBorder="false" applyAlignment="false" applyProtection="true">
      <alignment horizontal="general" vertical="bottom" textRotation="0" wrapText="false" indent="0" shrinkToFit="false"/>
      <protection locked="true" hidden="false"/>
    </xf>
    <xf numFmtId="164" fontId="5" fillId="0" borderId="0" xfId="0" applyFont="true" applyBorder="false" applyAlignment="fals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left" vertical="bottom" textRotation="0" wrapText="true" indent="0" shrinkToFit="false"/>
      <protection locked="true" hidden="false"/>
    </xf>
    <xf numFmtId="164" fontId="5" fillId="0" borderId="0" xfId="0" applyFont="true" applyBorder="true" applyAlignment="true" applyProtection="true">
      <alignment horizontal="center" vertical="bottom" textRotation="0" wrapText="false" indent="0" shrinkToFit="false"/>
      <protection locked="false" hidden="false"/>
    </xf>
    <xf numFmtId="164" fontId="11" fillId="0" borderId="0" xfId="0" applyFont="true" applyBorder="false" applyAlignment="true" applyProtection="true">
      <alignment horizontal="right" vertical="bottom" textRotation="0" wrapText="false" indent="0" shrinkToFit="false"/>
      <protection locked="true" hidden="false"/>
    </xf>
    <xf numFmtId="164" fontId="15" fillId="0" borderId="0" xfId="0" applyFont="true" applyBorder="false" applyAlignment="false" applyProtection="true">
      <alignment horizontal="general" vertical="bottom" textRotation="0" wrapText="false" indent="0" shrinkToFit="false"/>
      <protection locked="false" hidden="false"/>
    </xf>
    <xf numFmtId="164" fontId="13" fillId="0" borderId="0" xfId="0" applyFont="true" applyBorder="true" applyAlignment="true" applyProtection="true">
      <alignment horizontal="left" vertical="bottom" textRotation="0" wrapText="true" indent="0" shrinkToFit="false"/>
      <protection locked="true" hidden="false"/>
    </xf>
    <xf numFmtId="164" fontId="13" fillId="0" borderId="0" xfId="0" applyFont="true" applyBorder="true" applyAlignment="true" applyProtection="true">
      <alignment horizontal="center" vertical="bottom" textRotation="0" wrapText="false" indent="0" shrinkToFit="false"/>
      <protection locked="true" hidden="false"/>
    </xf>
    <xf numFmtId="164" fontId="13" fillId="0" borderId="0" xfId="0" applyFont="true" applyBorder="true" applyAlignment="true" applyProtection="true">
      <alignment horizontal="center" vertical="bottom" textRotation="0" wrapText="false" indent="0" shrinkToFit="false"/>
      <protection locked="false" hidden="false"/>
    </xf>
    <xf numFmtId="164" fontId="13" fillId="0" borderId="0" xfId="0" applyFont="true" applyBorder="false" applyAlignment="true" applyProtection="true">
      <alignment horizontal="center" vertical="bottom" textRotation="0" wrapText="false" indent="0" shrinkToFit="false"/>
      <protection locked="true" hidden="false"/>
    </xf>
    <xf numFmtId="164" fontId="13" fillId="0" borderId="0" xfId="0" applyFont="true" applyBorder="false" applyAlignment="false" applyProtection="true">
      <alignment horizontal="general" vertical="bottom" textRotation="0" wrapText="false" indent="0" shrinkToFit="false"/>
      <protection locked="false" hidden="false"/>
    </xf>
    <xf numFmtId="164" fontId="14" fillId="0" borderId="0" xfId="0" applyFont="true" applyBorder="false" applyAlignment="true" applyProtection="true">
      <alignment horizontal="general" vertical="bottom" textRotation="0" wrapText="false" indent="0" shrinkToFit="false"/>
      <protection locked="true" hidden="false"/>
    </xf>
    <xf numFmtId="164" fontId="13" fillId="0" borderId="0" xfId="0" applyFont="true" applyBorder="false" applyAlignment="false" applyProtection="true">
      <alignment horizontal="general" vertical="bottom" textRotation="0" wrapText="false" indent="0" shrinkToFit="false"/>
      <protection locked="true" hidden="false"/>
    </xf>
    <xf numFmtId="164" fontId="13" fillId="0" borderId="0" xfId="0" applyFont="true" applyBorder="true" applyAlignment="true" applyProtection="true">
      <alignment horizontal="center" vertical="bottom" textRotation="0" wrapText="false" indent="0" shrinkToFit="false"/>
      <protection locked="true" hidden="false"/>
    </xf>
    <xf numFmtId="164" fontId="13" fillId="0" borderId="0" xfId="0" applyFont="true" applyBorder="fals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5" fillId="0" borderId="0" xfId="0" applyFont="true" applyBorder="true" applyAlignment="true" applyProtection="true">
      <alignment horizontal="center" vertical="bottom" textRotation="0" wrapText="false" indent="0" shrinkToFit="false"/>
      <protection locked="false" hidden="false"/>
    </xf>
    <xf numFmtId="164" fontId="5" fillId="0" borderId="0" xfId="0" applyFont="true" applyBorder="true" applyAlignment="true" applyProtection="true">
      <alignment horizontal="left" vertical="bottom" textRotation="0" wrapText="false" indent="0" shrinkToFit="false"/>
      <protection locked="false" hidden="false"/>
    </xf>
    <xf numFmtId="164" fontId="15" fillId="0" borderId="0" xfId="0" applyFont="true" applyBorder="false" applyAlignment="false" applyProtection="true">
      <alignment horizontal="general" vertical="bottom" textRotation="0" wrapText="false" indent="0" shrinkToFit="false"/>
      <protection locked="true" hidden="false"/>
    </xf>
    <xf numFmtId="164" fontId="15" fillId="0" borderId="0" xfId="0" applyFont="true" applyBorder="false" applyAlignment="fals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left" vertical="bottom" textRotation="0" wrapText="false" indent="0" shrinkToFit="false"/>
      <protection locked="true" hidden="false"/>
    </xf>
    <xf numFmtId="164" fontId="15" fillId="0" borderId="0" xfId="0" applyFont="true" applyBorder="true" applyAlignment="true" applyProtection="true">
      <alignment horizontal="center" vertical="bottom" textRotation="0" wrapText="false" indent="0" shrinkToFit="false"/>
      <protection locked="false" hidden="false"/>
    </xf>
    <xf numFmtId="164" fontId="15" fillId="0" borderId="0" xfId="0" applyFont="true" applyBorder="true" applyAlignment="true" applyProtection="true">
      <alignment horizontal="center" vertical="bottom" textRotation="0" wrapText="false" indent="0" shrinkToFit="false"/>
      <protection locked="true" hidden="false"/>
    </xf>
    <xf numFmtId="164" fontId="7" fillId="0" borderId="0" xfId="0" applyFont="true" applyBorder="true" applyAlignment="true" applyProtection="true">
      <alignment horizontal="left" vertical="bottom" textRotation="0" wrapText="true" indent="0" shrinkToFit="false"/>
      <protection locked="true" hidden="false"/>
    </xf>
    <xf numFmtId="164" fontId="7" fillId="0" borderId="0" xfId="0" applyFont="true" applyBorder="false" applyAlignment="true" applyProtection="true">
      <alignment horizontal="left" vertical="bottom" textRotation="0" wrapText="true" indent="0" shrinkToFit="false"/>
      <protection locked="true" hidden="false"/>
    </xf>
    <xf numFmtId="164" fontId="16" fillId="0" borderId="0" xfId="0" applyFont="true" applyBorder="true" applyAlignment="true" applyProtection="true">
      <alignment horizontal="center" vertical="bottom" textRotation="0" wrapText="false" indent="0" shrinkToFit="false"/>
      <protection locked="true" hidden="false"/>
    </xf>
    <xf numFmtId="164" fontId="17" fillId="0" borderId="0" xfId="0" applyFont="true" applyBorder="false" applyAlignment="false" applyProtection="true">
      <alignment horizontal="general" vertical="bottom" textRotation="0" wrapText="false" indent="0" shrinkToFit="false"/>
      <protection locked="false" hidden="false"/>
    </xf>
    <xf numFmtId="164" fontId="16" fillId="0" borderId="0" xfId="0" applyFont="true" applyBorder="false" applyAlignment="true" applyProtection="true">
      <alignment horizontal="left" vertical="bottom" textRotation="0" wrapText="tru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0" borderId="0" xfId="0" applyFont="true" applyBorder="true" applyAlignment="true" applyProtection="true">
      <alignment horizontal="center" vertical="bottom" textRotation="0" wrapText="true" indent="0" shrinkToFit="false"/>
      <protection locked="true" hidden="false"/>
    </xf>
    <xf numFmtId="166" fontId="11" fillId="0" borderId="0" xfId="0" applyFont="true" applyBorder="true" applyAlignment="true" applyProtection="true">
      <alignment horizontal="center" vertical="bottom" textRotation="0" wrapText="false" indent="0" shrinkToFit="false"/>
      <protection locked="false" hidden="false"/>
    </xf>
    <xf numFmtId="164" fontId="15" fillId="0" borderId="0" xfId="0" applyFont="true" applyBorder="true" applyAlignment="false" applyProtection="true">
      <alignment horizontal="general" vertical="bottom" textRotation="0" wrapText="false" indent="0" shrinkToFit="false"/>
      <protection locked="true" hidden="false"/>
    </xf>
    <xf numFmtId="164" fontId="15" fillId="0" borderId="0" xfId="0" applyFont="true" applyBorder="false" applyAlignment="true" applyProtection="true">
      <alignment horizontal="center" vertical="bottom" textRotation="0" wrapText="false" indent="0" shrinkToFit="false"/>
      <protection locked="true" hidden="false"/>
    </xf>
    <xf numFmtId="164" fontId="12" fillId="0" borderId="0" xfId="0" applyFont="true" applyBorder="true" applyAlignment="true" applyProtection="true">
      <alignment horizontal="left" vertical="bottom" textRotation="0" wrapText="false" indent="0" shrinkToFit="false"/>
      <protection locked="true" hidden="false"/>
    </xf>
    <xf numFmtId="164" fontId="12" fillId="0" borderId="0" xfId="0" applyFont="true" applyBorder="false" applyAlignment="true" applyProtection="true">
      <alignment horizontal="left"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false" hidden="false"/>
    </xf>
    <xf numFmtId="164" fontId="5" fillId="0" borderId="0" xfId="0" applyFont="true" applyBorder="true" applyAlignment="true" applyProtection="true">
      <alignment horizontal="left" vertical="bottom" textRotation="0" wrapText="false" indent="0" shrinkToFit="false"/>
      <protection locked="true" hidden="false"/>
    </xf>
    <xf numFmtId="164" fontId="5" fillId="0" borderId="0" xfId="0" applyFont="true" applyBorder="false" applyAlignment="true" applyProtection="true">
      <alignment horizontal="general" vertical="top" textRotation="0" wrapText="true" indent="0" shrinkToFit="false"/>
      <protection locked="false" hidden="false"/>
    </xf>
    <xf numFmtId="164" fontId="5" fillId="0" borderId="0" xfId="0" applyFont="true" applyBorder="true" applyAlignment="true" applyProtection="true">
      <alignment horizontal="left" vertical="bottom" textRotation="0" wrapText="true" indent="0" shrinkToFit="false"/>
      <protection locked="true" hidden="false"/>
    </xf>
    <xf numFmtId="164" fontId="5" fillId="0" borderId="0" xfId="0" applyFont="true" applyBorder="false" applyAlignment="true" applyProtection="true">
      <alignment horizontal="general" vertical="bottom" textRotation="0" wrapText="true" indent="0" shrinkToFit="false"/>
      <protection locked="true" hidden="false"/>
    </xf>
    <xf numFmtId="164" fontId="13" fillId="0" borderId="0" xfId="0" applyFont="true" applyBorder="true" applyAlignment="true" applyProtection="true">
      <alignment horizontal="left" vertical="center" textRotation="0" wrapText="false" indent="0" shrinkToFit="false"/>
      <protection locked="true" hidden="false"/>
    </xf>
    <xf numFmtId="167" fontId="18" fillId="0" borderId="0" xfId="0" applyFont="true" applyBorder="false" applyAlignment="false" applyProtection="true">
      <alignment horizontal="general" vertical="bottom" textRotation="0" wrapText="false" indent="0" shrinkToFit="false"/>
      <protection locked="true" hidden="false"/>
    </xf>
    <xf numFmtId="164" fontId="13" fillId="0" borderId="0" xfId="0" applyFont="true" applyBorder="false" applyAlignment="true" applyProtection="true">
      <alignment horizontal="general" vertical="bottom" textRotation="0" wrapText="false" indent="0" shrinkToFit="false"/>
      <protection locked="true" hidden="false"/>
    </xf>
    <xf numFmtId="164" fontId="13" fillId="0" borderId="0" xfId="0" applyFont="true" applyBorder="false" applyAlignment="true" applyProtection="true">
      <alignment horizontal="general" vertical="center" textRotation="0" wrapText="true" indent="0" shrinkToFit="false"/>
      <protection locked="true" hidden="false"/>
    </xf>
    <xf numFmtId="169" fontId="19" fillId="0" borderId="0" xfId="19" applyFont="true" applyBorder="true" applyAlignment="true" applyProtection="true">
      <alignment horizontal="general" vertical="center" textRotation="0" wrapText="true" indent="0" shrinkToFit="false"/>
      <protection locked="true" hidden="false"/>
    </xf>
    <xf numFmtId="164" fontId="13" fillId="0" borderId="0" xfId="0" applyFont="true" applyBorder="true" applyAlignment="true" applyProtection="true">
      <alignment horizontal="left" vertical="center" textRotation="0" wrapText="true" indent="0" shrinkToFit="false"/>
      <protection locked="true" hidden="false"/>
    </xf>
    <xf numFmtId="164" fontId="5" fillId="0" borderId="0" xfId="0" applyFont="true" applyBorder="true" applyAlignment="true" applyProtection="true">
      <alignment horizontal="left" vertical="center" textRotation="0" wrapText="false" indent="0" shrinkToFit="false"/>
      <protection locked="true" hidden="false"/>
    </xf>
    <xf numFmtId="167" fontId="20" fillId="0" borderId="0" xfId="0" applyFont="true" applyBorder="false" applyAlignment="fals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left" vertical="center" textRotation="0" wrapText="false" indent="0" shrinkToFit="false"/>
      <protection locked="true" hidden="false"/>
    </xf>
    <xf numFmtId="164" fontId="5" fillId="0" borderId="0" xfId="0" applyFont="true" applyBorder="false" applyAlignment="true" applyProtection="true">
      <alignment horizontal="center" vertical="center" textRotation="0" wrapText="false" indent="0" shrinkToFit="false"/>
      <protection locked="true" hidden="false"/>
    </xf>
    <xf numFmtId="164" fontId="21" fillId="0" borderId="0" xfId="0" applyFont="true" applyBorder="true" applyAlignment="true" applyProtection="true">
      <alignment horizontal="left" vertical="center" textRotation="0" wrapText="false" indent="0" shrinkToFit="false"/>
      <protection locked="true" hidden="false"/>
    </xf>
    <xf numFmtId="164" fontId="12" fillId="0" borderId="0" xfId="0" applyFont="true" applyBorder="false" applyAlignment="true" applyProtection="true">
      <alignment horizontal="general" vertical="center" textRotation="0" wrapText="true" indent="0" shrinkToFit="false"/>
      <protection locked="true" hidden="false"/>
    </xf>
    <xf numFmtId="164" fontId="15" fillId="0" borderId="0" xfId="0" applyFont="true" applyBorder="true" applyAlignment="true" applyProtection="true">
      <alignment horizontal="left" vertical="center" textRotation="0" wrapText="false" indent="0" shrinkToFit="false"/>
      <protection locked="true" hidden="false"/>
    </xf>
    <xf numFmtId="164" fontId="15" fillId="0" borderId="0" xfId="0" applyFont="true" applyBorder="false" applyAlignment="true" applyProtection="true">
      <alignment horizontal="general" vertical="center" textRotation="0" wrapText="true" indent="0" shrinkToFit="false"/>
      <protection locked="true" hidden="false"/>
    </xf>
    <xf numFmtId="164" fontId="15" fillId="0" borderId="0" xfId="0" applyFont="true" applyBorder="true" applyAlignment="true" applyProtection="true">
      <alignment horizontal="left" vertical="center" textRotation="0" wrapText="true" indent="0" shrinkToFit="false"/>
      <protection locked="true" hidden="false"/>
    </xf>
    <xf numFmtId="164" fontId="15" fillId="0" borderId="0" xfId="0" applyFont="true" applyBorder="false" applyAlignment="true" applyProtection="true">
      <alignment horizontal="left" vertical="center" textRotation="0" wrapText="true" indent="0" shrinkToFit="false"/>
      <protection locked="true" hidden="false"/>
    </xf>
    <xf numFmtId="164" fontId="15" fillId="0" borderId="0" xfId="0" applyFont="true" applyBorder="false" applyAlignment="true" applyProtection="true">
      <alignment horizontal="left" vertical="center" textRotation="0" wrapText="true" indent="0" shrinkToFit="false"/>
      <protection locked="true" hidden="false"/>
    </xf>
    <xf numFmtId="164" fontId="13" fillId="0" borderId="0" xfId="0" applyFont="true" applyBorder="true" applyAlignment="true" applyProtection="true">
      <alignment horizontal="left"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true" indent="0" shrinkToFit="false"/>
      <protection locked="true" hidden="false"/>
    </xf>
    <xf numFmtId="164" fontId="13" fillId="0" borderId="0" xfId="0" applyFont="true" applyBorder="false" applyAlignment="true" applyProtection="true">
      <alignment horizontal="left" vertical="center" textRotation="0" wrapText="true" indent="0" shrinkToFit="false"/>
      <protection locked="true" hidden="false"/>
    </xf>
    <xf numFmtId="167" fontId="19" fillId="0" borderId="0" xfId="0" applyFont="true" applyBorder="true" applyAlignment="false" applyProtection="true">
      <alignment horizontal="general" vertical="bottom" textRotation="0" wrapText="false" indent="0" shrinkToFit="false"/>
      <protection locked="true" hidden="false"/>
    </xf>
    <xf numFmtId="164" fontId="13" fillId="0" borderId="0" xfId="0" applyFont="true" applyBorder="false" applyAlignment="true" applyProtection="true">
      <alignment horizontal="general" vertical="bottom" textRotation="0" wrapText="true" indent="0" shrinkToFit="false"/>
      <protection locked="true" hidden="false"/>
    </xf>
    <xf numFmtId="167" fontId="20" fillId="0" borderId="0" xfId="0" applyFont="true" applyBorder="true" applyAlignment="fals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left" vertical="center" textRotation="0" wrapText="true" indent="0" shrinkToFit="false"/>
      <protection locked="true" hidden="false"/>
    </xf>
    <xf numFmtId="167" fontId="15" fillId="0" borderId="0" xfId="0" applyFont="true" applyBorder="false" applyAlignment="false" applyProtection="true">
      <alignment horizontal="general" vertical="bottom" textRotation="0" wrapText="false" indent="0" shrinkToFit="false"/>
      <protection locked="true" hidden="false"/>
    </xf>
    <xf numFmtId="164" fontId="25" fillId="0" borderId="0" xfId="0" applyFont="true" applyBorder="true" applyAlignment="true" applyProtection="true">
      <alignment horizontal="left" vertical="center" textRotation="0" wrapText="true" indent="0" shrinkToFit="false"/>
      <protection locked="true" hidden="false"/>
    </xf>
    <xf numFmtId="167" fontId="20" fillId="0" borderId="0" xfId="0" applyFont="true" applyBorder="false" applyAlignment="true" applyProtection="true">
      <alignment horizontal="general" vertical="top" textRotation="0" wrapText="false" indent="0" shrinkToFit="false"/>
      <protection locked="true" hidden="false"/>
    </xf>
    <xf numFmtId="164" fontId="27" fillId="0" borderId="0" xfId="0" applyFont="true" applyBorder="false" applyAlignment="true" applyProtection="true">
      <alignment horizontal="general" vertical="center" textRotation="0" wrapText="true" indent="0" shrinkToFit="false"/>
      <protection locked="true" hidden="false"/>
    </xf>
    <xf numFmtId="169" fontId="19" fillId="0" borderId="0" xfId="19" applyFont="true" applyBorder="true" applyAlignment="true" applyProtection="true">
      <alignment horizontal="center" vertical="center" textRotation="0" wrapText="true" indent="0" shrinkToFit="false"/>
      <protection locked="true" hidden="false"/>
    </xf>
    <xf numFmtId="164" fontId="13" fillId="0" borderId="0"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15" fillId="0" borderId="0" xfId="0" applyFont="true" applyBorder="true" applyAlignment="true" applyProtection="true">
      <alignment horizontal="left" vertical="center" textRotation="0" wrapText="false" indent="0" shrinkToFit="false"/>
      <protection locked="true" hidden="false"/>
    </xf>
    <xf numFmtId="164" fontId="15" fillId="0" borderId="0" xfId="0" applyFont="true" applyBorder="true" applyAlignment="true" applyProtection="true">
      <alignment horizontal="left" vertical="center" textRotation="0" wrapText="true" indent="0" shrinkToFit="false"/>
      <protection locked="true" hidden="false"/>
    </xf>
    <xf numFmtId="167" fontId="15" fillId="0" borderId="0" xfId="0" applyFont="true" applyBorder="true" applyAlignment="true" applyProtection="true">
      <alignment horizontal="center" vertical="bottom" textRotation="0" wrapText="true" indent="0" shrinkToFit="false"/>
      <protection locked="false" hidden="false"/>
    </xf>
    <xf numFmtId="167" fontId="15" fillId="0" borderId="0" xfId="0" applyFont="true" applyBorder="false" applyAlignment="true" applyProtection="true">
      <alignment horizontal="general" vertical="bottom" textRotation="0" wrapText="false" indent="0" shrinkToFit="false"/>
      <protection locked="false" hidden="false"/>
    </xf>
    <xf numFmtId="164" fontId="15" fillId="0" borderId="0" xfId="0" applyFont="true" applyBorder="false" applyAlignment="true" applyProtection="true">
      <alignment horizontal="general" vertical="bottom" textRotation="0" wrapText="false" indent="0" shrinkToFit="false"/>
      <protection locked="true" hidden="false"/>
    </xf>
    <xf numFmtId="164" fontId="15" fillId="0" borderId="0" xfId="0" applyFont="true" applyBorder="false" applyAlignment="true" applyProtection="true">
      <alignment horizontal="general" vertical="center" textRotation="0" wrapText="fals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28" fillId="0" borderId="0" xfId="0" applyFont="true" applyBorder="true" applyAlignment="true" applyProtection="true">
      <alignment horizontal="left" vertical="center" textRotation="0" wrapText="false" indent="0" shrinkToFit="false"/>
      <protection locked="true" hidden="false"/>
    </xf>
    <xf numFmtId="170" fontId="15" fillId="0" borderId="0" xfId="0" applyFont="true" applyBorder="false" applyAlignment="true" applyProtection="true">
      <alignment horizontal="general" vertical="bottom" textRotation="0" wrapText="false" indent="0" shrinkToFit="false"/>
      <protection locked="false" hidden="false"/>
    </xf>
    <xf numFmtId="164" fontId="13" fillId="0" borderId="0" xfId="0" applyFont="true" applyBorder="true" applyAlignment="true" applyProtection="true">
      <alignment horizontal="left" vertical="center" textRotation="0" wrapText="false" indent="0" shrinkToFit="false"/>
      <protection locked="true" hidden="false"/>
    </xf>
    <xf numFmtId="167" fontId="13" fillId="0" borderId="0" xfId="0" applyFont="true" applyBorder="false" applyAlignment="true" applyProtection="true">
      <alignment horizontal="general" vertical="bottom" textRotation="0" wrapText="false" indent="0" shrinkToFit="false"/>
      <protection locked="false" hidden="false"/>
    </xf>
    <xf numFmtId="164" fontId="13" fillId="0" borderId="0" xfId="0" applyFont="true" applyBorder="false" applyAlignment="true" applyProtection="true">
      <alignment horizontal="general" vertical="center"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false"/>
    </xf>
    <xf numFmtId="164" fontId="30" fillId="0" borderId="0" xfId="0" applyFont="true" applyBorder="true" applyAlignment="true" applyProtection="true">
      <alignment horizontal="left" vertical="bottom" textRotation="0" wrapText="false" indent="0" shrinkToFit="false"/>
      <protection locked="true" hidden="false"/>
    </xf>
    <xf numFmtId="167" fontId="19" fillId="0" borderId="0" xfId="0" applyFont="true" applyBorder="false" applyAlignment="true" applyProtection="true">
      <alignment horizontal="general" vertical="bottom" textRotation="0" wrapText="false" indent="0" shrinkToFit="false"/>
      <protection locked="true" hidden="false"/>
    </xf>
    <xf numFmtId="167" fontId="20" fillId="0" borderId="0" xfId="0" applyFont="true" applyBorder="false" applyAlignment="true" applyProtection="true">
      <alignment horizontal="general" vertical="bottom" textRotation="0" wrapText="false" indent="0" shrinkToFit="false"/>
      <protection locked="true" hidden="false"/>
    </xf>
    <xf numFmtId="164" fontId="15" fillId="0" borderId="0" xfId="0" applyFont="true" applyBorder="false" applyAlignment="true" applyProtection="true">
      <alignment horizontal="general" vertical="bottom" textRotation="0" wrapText="false" indent="0" shrinkToFit="false"/>
      <protection locked="true" hidden="false"/>
    </xf>
    <xf numFmtId="164" fontId="15" fillId="0" borderId="0" xfId="0" applyFont="true" applyBorder="false" applyAlignment="true" applyProtection="true">
      <alignment horizontal="left" vertical="center" textRotation="0" wrapText="false" indent="0" shrinkToFit="false"/>
      <protection locked="true" hidden="false"/>
    </xf>
    <xf numFmtId="164" fontId="5" fillId="0" borderId="0" xfId="0" applyFont="true" applyBorder="false" applyAlignment="true" applyProtection="true">
      <alignment horizontal="general" vertical="bottom" textRotation="0" wrapText="true" indent="0" shrinkToFit="false"/>
      <protection locked="true" hidden="false"/>
    </xf>
    <xf numFmtId="164" fontId="14" fillId="0" borderId="1" xfId="0" applyFont="true" applyBorder="true" applyAlignment="true" applyProtection="true">
      <alignment horizontal="center" vertical="center" textRotation="0" wrapText="true" indent="0" shrinkToFit="false"/>
      <protection locked="true" hidden="false"/>
    </xf>
    <xf numFmtId="164" fontId="14" fillId="0" borderId="0" xfId="0" applyFont="true" applyBorder="true" applyAlignment="true" applyProtection="true">
      <alignment horizontal="general" vertical="bottom" textRotation="0" wrapText="true" indent="0" shrinkToFit="false"/>
      <protection locked="true" hidden="false"/>
    </xf>
    <xf numFmtId="164" fontId="15" fillId="0" borderId="0" xfId="0" applyFont="true" applyBorder="false" applyAlignment="true" applyProtection="true">
      <alignment horizontal="general" vertical="center" textRotation="0" wrapText="true" indent="0" shrinkToFit="false"/>
      <protection locked="true" hidden="false"/>
    </xf>
    <xf numFmtId="164" fontId="15" fillId="0" borderId="1" xfId="0" applyFont="true" applyBorder="true" applyAlignment="true" applyProtection="true">
      <alignment horizontal="center" vertical="bottom" textRotation="0" wrapText="false" indent="0" shrinkToFit="false"/>
      <protection locked="false" hidden="false"/>
    </xf>
    <xf numFmtId="164" fontId="15" fillId="0" borderId="1" xfId="0" applyFont="true" applyBorder="true" applyAlignment="true" applyProtection="true">
      <alignment horizontal="center" vertical="center" textRotation="0" wrapText="false" indent="0" shrinkToFit="false"/>
      <protection locked="false" hidden="false"/>
    </xf>
    <xf numFmtId="164" fontId="15" fillId="0" borderId="0" xfId="0" applyFont="true" applyBorder="false" applyAlignment="true" applyProtection="true">
      <alignment horizontal="center" vertical="center" textRotation="0" wrapText="false" indent="0" shrinkToFit="false"/>
      <protection locked="true" hidden="false"/>
    </xf>
    <xf numFmtId="164" fontId="15" fillId="0" borderId="0" xfId="0" applyFont="true" applyBorder="true" applyAlignment="true" applyProtection="true">
      <alignment horizontal="center" vertical="center" textRotation="0" wrapText="false" indent="0" shrinkToFit="false"/>
      <protection locked="true" hidden="false"/>
    </xf>
    <xf numFmtId="164" fontId="15" fillId="0" borderId="0" xfId="0" applyFont="true" applyBorder="false" applyAlignment="true" applyProtection="true">
      <alignment horizontal="left" vertical="bottom" textRotation="0" wrapText="false" indent="0" shrinkToFit="false"/>
      <protection locked="true" hidden="false"/>
    </xf>
    <xf numFmtId="164" fontId="11" fillId="0" borderId="0" xfId="0" applyFont="true" applyBorder="false" applyAlignment="true" applyProtection="true">
      <alignment horizontal="left" vertical="center" textRotation="0" wrapText="true" indent="0" shrinkToFit="false"/>
      <protection locked="true" hidden="false"/>
    </xf>
    <xf numFmtId="164" fontId="11" fillId="0" borderId="0" xfId="0" applyFont="true" applyBorder="true" applyAlignment="true" applyProtection="true">
      <alignment horizontal="left" vertical="bottom" textRotation="0" wrapText="false" indent="0" shrinkToFit="false"/>
      <protection locked="true" hidden="false"/>
    </xf>
    <xf numFmtId="164" fontId="11" fillId="0" borderId="0" xfId="0" applyFont="true" applyBorder="true" applyAlignment="true" applyProtection="true">
      <alignment horizontal="center" vertical="bottom" textRotation="0" wrapText="true" indent="0" shrinkToFit="false"/>
      <protection locked="false" hidden="false"/>
    </xf>
    <xf numFmtId="164" fontId="11" fillId="0" borderId="0" xfId="0" applyFont="true" applyBorder="true" applyAlignment="true" applyProtection="true">
      <alignment horizontal="center" vertical="bottom" textRotation="0" wrapText="false" indent="0" shrinkToFit="false"/>
      <protection locked="true" hidden="false"/>
    </xf>
    <xf numFmtId="164" fontId="11" fillId="0" borderId="2" xfId="0" applyFont="true" applyBorder="true" applyAlignment="true" applyProtection="true">
      <alignment horizontal="left" vertical="bottom" textRotation="0" wrapText="false" indent="0" shrinkToFit="false"/>
      <protection locked="true" hidden="false"/>
    </xf>
    <xf numFmtId="164" fontId="11" fillId="0" borderId="2" xfId="0" applyFont="true" applyBorder="true" applyAlignment="true" applyProtection="true">
      <alignment horizontal="center" vertical="bottom" textRotation="0" wrapText="true" indent="0" shrinkToFit="false"/>
      <protection locked="false" hidden="false"/>
    </xf>
    <xf numFmtId="164" fontId="11" fillId="0" borderId="3" xfId="0" applyFont="true" applyBorder="true" applyAlignment="true" applyProtection="true">
      <alignment horizontal="left" vertical="bottom" textRotation="0" wrapText="false" indent="0" shrinkToFit="false"/>
      <protection locked="true" hidden="false"/>
    </xf>
    <xf numFmtId="164" fontId="11" fillId="0" borderId="3" xfId="0" applyFont="true" applyBorder="true" applyAlignment="true" applyProtection="true">
      <alignment horizontal="center" vertical="bottom" textRotation="0" wrapText="true" indent="0" shrinkToFit="false"/>
      <protection locked="false" hidden="false"/>
    </xf>
    <xf numFmtId="164" fontId="11" fillId="0" borderId="0" xfId="0" applyFont="true" applyBorder="false" applyAlignment="true" applyProtection="true">
      <alignment horizontal="center" vertical="bottom" textRotation="0" wrapText="false" indent="0" shrinkToFit="false"/>
      <protection locked="true" hidden="false"/>
    </xf>
    <xf numFmtId="164" fontId="5" fillId="0" borderId="2" xfId="0" applyFont="true" applyBorder="true" applyAlignment="true" applyProtection="true">
      <alignment horizontal="center" vertical="bottom" textRotation="0" wrapText="false" indent="0" shrinkToFit="false"/>
      <protection locked="true" hidden="false"/>
    </xf>
    <xf numFmtId="164" fontId="11" fillId="0" borderId="0" xfId="0" applyFont="true" applyBorder="true" applyAlignment="true" applyProtection="true">
      <alignment horizontal="left" vertical="center" textRotation="0" wrapText="true" indent="0" shrinkToFit="false"/>
      <protection locked="true" hidden="false"/>
    </xf>
    <xf numFmtId="164" fontId="15" fillId="0" borderId="0" xfId="0" applyFont="true" applyBorder="true" applyAlignment="true" applyProtection="true">
      <alignment horizontal="center" vertical="center" textRotation="0" wrapText="true" indent="0" shrinkToFit="false"/>
      <protection locked="true" hidden="false"/>
    </xf>
    <xf numFmtId="164" fontId="15" fillId="0" borderId="0" xfId="0" applyFont="true" applyBorder="false" applyAlignment="true" applyProtection="true">
      <alignment horizontal="center" vertical="center" textRotation="0" wrapText="true" indent="0" shrinkToFit="false"/>
      <protection locked="true" hidden="false"/>
    </xf>
    <xf numFmtId="164" fontId="15" fillId="0" borderId="0" xfId="0" applyFont="true" applyBorder="false" applyAlignment="true" applyProtection="true">
      <alignment horizontal="center" vertical="bottom" textRotation="0" wrapText="false" indent="0" shrinkToFit="false"/>
      <protection locked="false" hidden="false"/>
    </xf>
    <xf numFmtId="164" fontId="11" fillId="0" borderId="0" xfId="0" applyFont="true" applyBorder="false" applyAlignment="fals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center" vertical="bottom" textRotation="0" wrapText="true" indent="0" shrinkToFit="false"/>
      <protection locked="false" hidden="false"/>
    </xf>
    <xf numFmtId="164" fontId="11" fillId="0" borderId="0" xfId="0" applyFont="true" applyBorder="false" applyAlignment="true" applyProtection="true">
      <alignment horizontal="general" vertical="center" textRotation="0" wrapText="true" indent="0" shrinkToFit="false"/>
      <protection locked="true" hidden="false"/>
    </xf>
    <xf numFmtId="164" fontId="31" fillId="0" borderId="0" xfId="0" applyFont="true" applyBorder="true" applyAlignment="true" applyProtection="true">
      <alignment horizontal="center" vertical="bottom" textRotation="0" wrapText="false" indent="0" shrinkToFit="false"/>
      <protection locked="true" hidden="false"/>
    </xf>
    <xf numFmtId="166" fontId="31" fillId="0" borderId="0" xfId="0" applyFont="true" applyBorder="true" applyAlignment="true" applyProtection="true">
      <alignment horizontal="left" vertical="bottom" textRotation="0" wrapText="true" indent="0" shrinkToFit="false"/>
      <protection locked="false" hidden="false"/>
    </xf>
    <xf numFmtId="164" fontId="11" fillId="0" borderId="0" xfId="0" applyFont="true" applyBorder="false" applyAlignment="true" applyProtection="true">
      <alignment horizontal="center" vertical="bottom" textRotation="0" wrapText="true" indent="0" shrinkToFit="false"/>
      <protection locked="true" hidden="false"/>
    </xf>
    <xf numFmtId="164" fontId="11" fillId="0" borderId="0" xfId="0" applyFont="true" applyBorder="false" applyAlignment="true" applyProtection="true">
      <alignment horizontal="general" vertical="bottom" textRotation="0" wrapText="true" indent="0" shrinkToFit="false"/>
      <protection locked="false" hidden="false"/>
    </xf>
    <xf numFmtId="164" fontId="11" fillId="0" borderId="0" xfId="0" applyFont="true" applyBorder="false" applyAlignment="true" applyProtection="true">
      <alignment horizontal="left" vertical="bottom" textRotation="0" wrapText="false" indent="0" shrinkToFit="false"/>
      <protection locked="true" hidden="false"/>
    </xf>
    <xf numFmtId="164" fontId="12" fillId="0" borderId="0" xfId="0" applyFont="true" applyBorder="true" applyAlignment="true" applyProtection="true">
      <alignment horizontal="left" vertical="center" textRotation="0" wrapText="false" indent="0" shrinkToFit="false"/>
      <protection locked="true" hidden="false"/>
    </xf>
    <xf numFmtId="164" fontId="5" fillId="0" borderId="0" xfId="0" applyFont="true" applyBorder="false" applyAlignment="true" applyProtection="true">
      <alignment horizontal="center" vertical="bottom" textRotation="0" wrapText="false" indent="0" shrinkToFit="false"/>
      <protection locked="true" hidden="false"/>
    </xf>
    <xf numFmtId="164" fontId="12" fillId="0" borderId="0" xfId="0" applyFont="true" applyBorder="false" applyAlignment="true" applyProtection="true">
      <alignment horizontal="center" vertical="center" textRotation="0" wrapText="false" indent="0" shrinkToFit="false"/>
      <protection locked="true" hidden="false"/>
    </xf>
    <xf numFmtId="171" fontId="5" fillId="0" borderId="0" xfId="0" applyFont="true" applyBorder="false" applyAlignment="true" applyProtection="true">
      <alignment horizontal="center" vertical="bottom" textRotation="0" wrapText="false" indent="0" shrinkToFit="false"/>
      <protection locked="true" hidden="false"/>
    </xf>
    <xf numFmtId="164" fontId="5" fillId="0" borderId="0" xfId="0" applyFont="true" applyBorder="true" applyAlignment="true" applyProtection="true">
      <alignment horizontal="center" vertical="center" textRotation="0" wrapText="false" indent="0" shrinkToFit="false"/>
      <protection locked="false" hidden="false"/>
    </xf>
    <xf numFmtId="164" fontId="5" fillId="0" borderId="0" xfId="0" applyFont="true" applyBorder="false" applyAlignment="true" applyProtection="true">
      <alignment horizontal="left" vertical="center" textRotation="0" wrapText="false" indent="5" shrinkToFit="false"/>
      <protection locked="true" hidden="false"/>
    </xf>
    <xf numFmtId="164" fontId="5" fillId="0" borderId="0" xfId="0" applyFont="true" applyBorder="false" applyAlignment="true" applyProtection="true">
      <alignment horizontal="left" vertical="center" textRotation="0" wrapText="false" indent="5" shrinkToFit="false"/>
      <protection locked="true" hidden="false"/>
    </xf>
    <xf numFmtId="164" fontId="32" fillId="0" borderId="0" xfId="0" applyFont="true" applyBorder="true" applyAlignment="true" applyProtection="true">
      <alignment horizontal="left" vertical="center" textRotation="0" wrapText="true" indent="0" shrinkToFit="false"/>
      <protection locked="true" hidden="false"/>
    </xf>
    <xf numFmtId="164" fontId="33" fillId="0" borderId="0" xfId="0" applyFont="true" applyBorder="true" applyAlignment="true" applyProtection="true">
      <alignment horizontal="left" vertical="center" textRotation="0" wrapText="true" indent="0" shrinkToFit="false"/>
      <protection locked="true" hidden="false"/>
    </xf>
    <xf numFmtId="164" fontId="33" fillId="0" borderId="0" xfId="0" applyFont="true" applyBorder="true" applyAlignment="true" applyProtection="true">
      <alignment horizontal="center" vertical="center" textRotation="0" wrapText="true" indent="0" shrinkToFit="false"/>
      <protection locked="false" hidden="false"/>
    </xf>
    <xf numFmtId="164" fontId="33" fillId="0" borderId="0" xfId="0" applyFont="true" applyBorder="false" applyAlignment="true" applyProtection="true">
      <alignment horizontal="left" vertical="center" textRotation="0" wrapText="true" indent="0" shrinkToFit="false"/>
      <protection locked="true" hidden="false"/>
    </xf>
    <xf numFmtId="164" fontId="33" fillId="0" borderId="0" xfId="0" applyFont="true" applyBorder="true" applyAlignment="true" applyProtection="true">
      <alignment horizontal="center" vertical="center" textRotation="0" wrapText="true" indent="0" shrinkToFit="false"/>
      <protection locked="true" hidden="false"/>
    </xf>
    <xf numFmtId="164" fontId="33" fillId="3" borderId="0" xfId="0" applyFont="true" applyBorder="true" applyAlignment="true" applyProtection="true">
      <alignment horizontal="left" vertical="center" textRotation="0" wrapText="true" indent="0" shrinkToFit="false"/>
      <protection locked="true" hidden="false"/>
    </xf>
    <xf numFmtId="164" fontId="13" fillId="0" borderId="0" xfId="0" applyFont="true" applyBorder="true" applyAlignment="true" applyProtection="true">
      <alignment horizontal="center" vertical="bottom" textRotation="0" wrapText="true" indent="0" shrinkToFit="false"/>
      <protection locked="false" hidden="false"/>
    </xf>
    <xf numFmtId="164" fontId="34" fillId="0" borderId="0" xfId="0" applyFont="true" applyBorder="true" applyAlignment="true" applyProtection="true">
      <alignment horizontal="left" vertical="center" textRotation="0" wrapText="true" indent="0" shrinkToFit="false"/>
      <protection locked="true" hidden="false"/>
    </xf>
    <xf numFmtId="164" fontId="25" fillId="0" borderId="0" xfId="0" applyFont="true" applyBorder="true" applyAlignment="true" applyProtection="true">
      <alignment horizontal="general" vertical="center" textRotation="0" wrapText="true" indent="0" shrinkToFit="false"/>
      <protection locked="true" hidden="false"/>
    </xf>
    <xf numFmtId="164" fontId="34" fillId="0" borderId="0" xfId="0" applyFont="true" applyBorder="true" applyAlignment="true" applyProtection="true">
      <alignment horizontal="general" vertical="center" textRotation="0" wrapText="true" indent="0" shrinkToFit="false"/>
      <protection locked="true" hidden="false"/>
    </xf>
    <xf numFmtId="164" fontId="15" fillId="0" borderId="0" xfId="0" applyFont="true" applyBorder="true" applyAlignment="true" applyProtection="true">
      <alignment horizontal="right" vertical="bottom" textRotation="0" wrapText="false" indent="0" shrinkToFit="false"/>
      <protection locked="true" hidden="false"/>
    </xf>
    <xf numFmtId="164" fontId="34" fillId="0" borderId="0" xfId="0" applyFont="true" applyBorder="true" applyAlignment="true" applyProtection="true">
      <alignment horizontal="center" vertical="center" textRotation="0" wrapText="true" indent="0" shrinkToFit="false"/>
      <protection locked="true" hidden="false"/>
    </xf>
    <xf numFmtId="164" fontId="34" fillId="0" borderId="0" xfId="0" applyFont="true" applyBorder="true" applyAlignment="true" applyProtection="true">
      <alignment horizontal="center" vertical="bottom" textRotation="0" wrapText="false" indent="0" shrinkToFit="false"/>
      <protection locked="true" hidden="false"/>
    </xf>
    <xf numFmtId="164" fontId="34" fillId="0" borderId="0" xfId="0" applyFont="true" applyBorder="true" applyAlignment="false" applyProtection="true">
      <alignment horizontal="general" vertical="bottom" textRotation="0" wrapText="false" indent="0" shrinkToFit="false"/>
      <protection locked="true" hidden="false"/>
    </xf>
    <xf numFmtId="164" fontId="25" fillId="0" borderId="0" xfId="0" applyFont="true" applyBorder="true" applyAlignment="true" applyProtection="true">
      <alignment horizontal="center" vertical="center" textRotation="0" wrapText="false" indent="0" shrinkToFit="false"/>
      <protection locked="true" hidden="false"/>
    </xf>
    <xf numFmtId="164" fontId="25" fillId="4" borderId="4" xfId="0" applyFont="true" applyBorder="true" applyAlignment="true" applyProtection="true">
      <alignment horizontal="center" vertical="center" textRotation="0" wrapText="true" indent="0" shrinkToFit="false"/>
      <protection locked="true" hidden="false"/>
    </xf>
    <xf numFmtId="164" fontId="25" fillId="4" borderId="5" xfId="0" applyFont="true" applyBorder="true" applyAlignment="true" applyProtection="true">
      <alignment horizontal="center" vertical="center" textRotation="0" wrapText="true" indent="0" shrinkToFit="false"/>
      <protection locked="true" hidden="false"/>
    </xf>
    <xf numFmtId="164" fontId="35" fillId="4" borderId="5" xfId="0" applyFont="true" applyBorder="true" applyAlignment="true" applyProtection="true">
      <alignment horizontal="center" vertical="center" textRotation="0" wrapText="true" indent="0" shrinkToFit="false"/>
      <protection locked="true" hidden="false"/>
    </xf>
    <xf numFmtId="164" fontId="35" fillId="4" borderId="6" xfId="0" applyFont="true" applyBorder="true" applyAlignment="true" applyProtection="true">
      <alignment horizontal="center" vertical="center" textRotation="0" wrapText="true" indent="0" shrinkToFit="false"/>
      <protection locked="true" hidden="false"/>
    </xf>
    <xf numFmtId="164" fontId="15" fillId="4" borderId="7" xfId="0" applyFont="true" applyBorder="true" applyAlignment="true" applyProtection="true">
      <alignment horizontal="center" vertical="center" textRotation="0" wrapText="true" indent="0" shrinkToFit="false"/>
      <protection locked="true" hidden="false"/>
    </xf>
    <xf numFmtId="164" fontId="15" fillId="4" borderId="1" xfId="0" applyFont="true" applyBorder="true" applyAlignment="true" applyProtection="true">
      <alignment horizontal="center" vertical="center" textRotation="0" wrapText="true" indent="0" shrinkToFit="false"/>
      <protection locked="true" hidden="false"/>
    </xf>
    <xf numFmtId="164" fontId="13" fillId="4" borderId="1" xfId="0" applyFont="true" applyBorder="true" applyAlignment="true" applyProtection="true">
      <alignment horizontal="center" vertical="center" textRotation="0" wrapText="true" indent="0" shrinkToFit="false"/>
      <protection locked="true" hidden="false"/>
    </xf>
    <xf numFmtId="164" fontId="13" fillId="4" borderId="8" xfId="0" applyFont="true" applyBorder="true" applyAlignment="true" applyProtection="true">
      <alignment horizontal="center" vertical="center" textRotation="0" wrapText="true" indent="0" shrinkToFit="false"/>
      <protection locked="true" hidden="false"/>
    </xf>
    <xf numFmtId="164" fontId="15" fillId="4" borderId="9" xfId="0" applyFont="true" applyBorder="true" applyAlignment="true" applyProtection="true">
      <alignment horizontal="center" vertical="center" textRotation="0" wrapText="true" indent="0" shrinkToFit="false"/>
      <protection locked="true" hidden="false"/>
    </xf>
    <xf numFmtId="164" fontId="15" fillId="4" borderId="10" xfId="0" applyFont="true" applyBorder="true" applyAlignment="true" applyProtection="true">
      <alignment horizontal="center" vertical="center" textRotation="0" wrapText="true" indent="0" shrinkToFit="false"/>
      <protection locked="true" hidden="false"/>
    </xf>
    <xf numFmtId="164" fontId="13" fillId="4" borderId="11" xfId="0" applyFont="true" applyBorder="true" applyAlignment="true" applyProtection="true">
      <alignment horizontal="center" vertical="center" textRotation="0" wrapText="true" indent="0" shrinkToFit="false"/>
      <protection locked="true" hidden="false"/>
    </xf>
    <xf numFmtId="164" fontId="13" fillId="4" borderId="10" xfId="0" applyFont="true" applyBorder="true" applyAlignment="true" applyProtection="true">
      <alignment horizontal="center" vertical="center" textRotation="0" wrapText="true" indent="0" shrinkToFit="false"/>
      <protection locked="true" hidden="false"/>
    </xf>
    <xf numFmtId="164" fontId="13" fillId="4" borderId="12" xfId="0" applyFont="true" applyBorder="true" applyAlignment="true" applyProtection="true">
      <alignment horizontal="center" vertical="center" textRotation="0" wrapText="true" indent="0" shrinkToFit="false"/>
      <protection locked="true" hidden="false"/>
    </xf>
    <xf numFmtId="164" fontId="13" fillId="4" borderId="13" xfId="0" applyFont="true" applyBorder="true" applyAlignment="true" applyProtection="true">
      <alignment horizontal="center" vertical="center" textRotation="0" wrapText="true" indent="0" shrinkToFit="false"/>
      <protection locked="true" hidden="false"/>
    </xf>
    <xf numFmtId="164" fontId="13" fillId="4" borderId="14" xfId="0" applyFont="true" applyBorder="true" applyAlignment="true" applyProtection="true">
      <alignment horizontal="center" vertical="center" textRotation="0" wrapText="true" indent="0" shrinkToFit="false"/>
      <protection locked="true" hidden="false"/>
    </xf>
    <xf numFmtId="164" fontId="25" fillId="4" borderId="9" xfId="0" applyFont="true" applyBorder="true" applyAlignment="true" applyProtection="true">
      <alignment horizontal="center" vertical="center" textRotation="0" wrapText="true" indent="0" shrinkToFit="false"/>
      <protection locked="true" hidden="false"/>
    </xf>
    <xf numFmtId="164" fontId="25" fillId="4" borderId="10" xfId="0" applyFont="true" applyBorder="true" applyAlignment="true" applyProtection="true">
      <alignment horizontal="center" vertical="center" textRotation="0" wrapText="true" indent="0" shrinkToFit="false"/>
      <protection locked="true" hidden="false"/>
    </xf>
    <xf numFmtId="164" fontId="25" fillId="4" borderId="11" xfId="0" applyFont="true" applyBorder="true" applyAlignment="true" applyProtection="true">
      <alignment horizontal="center" vertical="center" textRotation="0" wrapText="true" indent="0" shrinkToFit="false"/>
      <protection locked="true" hidden="false"/>
    </xf>
    <xf numFmtId="164" fontId="25" fillId="4" borderId="12" xfId="0" applyFont="true" applyBorder="true" applyAlignment="true" applyProtection="true">
      <alignment horizontal="center" vertical="center" textRotation="0" wrapText="true" indent="0" shrinkToFit="false"/>
      <protection locked="true" hidden="false"/>
    </xf>
    <xf numFmtId="164" fontId="35" fillId="4" borderId="13" xfId="0" applyFont="true" applyBorder="true" applyAlignment="true" applyProtection="true">
      <alignment horizontal="center" vertical="center" textRotation="0" wrapText="true" indent="0" shrinkToFit="false"/>
      <protection locked="true" hidden="false"/>
    </xf>
    <xf numFmtId="164" fontId="35" fillId="4" borderId="1" xfId="0" applyFont="true" applyBorder="true" applyAlignment="true" applyProtection="true">
      <alignment horizontal="center" vertical="center" textRotation="0" wrapText="true" indent="0" shrinkToFit="false"/>
      <protection locked="true" hidden="false"/>
    </xf>
    <xf numFmtId="164" fontId="25" fillId="4" borderId="14" xfId="0" applyFont="true" applyBorder="true" applyAlignment="true" applyProtection="true">
      <alignment horizontal="center" vertical="center" textRotation="0" wrapText="true" indent="0" shrinkToFit="false"/>
      <protection locked="true" hidden="false"/>
    </xf>
    <xf numFmtId="164" fontId="7" fillId="0" borderId="7" xfId="0" applyFont="true" applyBorder="true" applyAlignment="true" applyProtection="true">
      <alignment horizontal="center" vertical="center" textRotation="0" wrapText="false" indent="0" shrinkToFit="false"/>
      <protection locked="true" hidden="false"/>
    </xf>
    <xf numFmtId="164" fontId="15" fillId="0" borderId="1" xfId="0" applyFont="true" applyBorder="true" applyAlignment="true" applyProtection="true">
      <alignment horizontal="left" vertical="center" textRotation="0" wrapText="true" indent="0" shrinkToFit="false"/>
      <protection locked="false" hidden="false"/>
    </xf>
    <xf numFmtId="167" fontId="7" fillId="0" borderId="1" xfId="0" applyFont="true" applyBorder="true" applyAlignment="true" applyProtection="true">
      <alignment horizontal="right" vertical="center" textRotation="0" wrapText="true" indent="0" shrinkToFit="false"/>
      <protection locked="false" hidden="false"/>
    </xf>
    <xf numFmtId="167" fontId="15" fillId="4" borderId="1" xfId="0" applyFont="true" applyBorder="true" applyAlignment="true" applyProtection="true">
      <alignment horizontal="right" vertical="center" textRotation="0" wrapText="false" indent="0" shrinkToFit="false"/>
      <protection locked="true" hidden="false"/>
    </xf>
    <xf numFmtId="168" fontId="15" fillId="0" borderId="1" xfId="0" applyFont="true" applyBorder="true" applyAlignment="true" applyProtection="true">
      <alignment horizontal="center" vertical="center" textRotation="0" wrapText="false" indent="0" shrinkToFit="false"/>
      <protection locked="false" hidden="false"/>
    </xf>
    <xf numFmtId="167" fontId="15" fillId="0" borderId="15" xfId="0" applyFont="true" applyBorder="true" applyAlignment="true" applyProtection="true">
      <alignment horizontal="right" vertical="center" textRotation="0" wrapText="false" indent="0" shrinkToFit="false"/>
      <protection locked="false" hidden="false"/>
    </xf>
    <xf numFmtId="167" fontId="15" fillId="4" borderId="15" xfId="0" applyFont="true" applyBorder="true" applyAlignment="true" applyProtection="true">
      <alignment horizontal="right" vertical="center" textRotation="0" wrapText="false" indent="0" shrinkToFit="false"/>
      <protection locked="true" hidden="false"/>
    </xf>
    <xf numFmtId="167" fontId="15" fillId="0" borderId="1" xfId="0" applyFont="true" applyBorder="true" applyAlignment="true" applyProtection="true">
      <alignment horizontal="right" vertical="center" textRotation="0" wrapText="false" indent="0" shrinkToFit="false"/>
      <protection locked="false" hidden="false"/>
    </xf>
    <xf numFmtId="167" fontId="15" fillId="0" borderId="16" xfId="0" applyFont="true" applyBorder="true" applyAlignment="true" applyProtection="true">
      <alignment horizontal="right" vertical="center" textRotation="0" wrapText="false" indent="0" shrinkToFit="false"/>
      <protection locked="false" hidden="false"/>
    </xf>
    <xf numFmtId="167" fontId="15" fillId="0" borderId="1" xfId="0" applyFont="true" applyBorder="true" applyAlignment="true" applyProtection="true">
      <alignment horizontal="right" vertical="center" textRotation="0" wrapText="true" indent="0" shrinkToFit="false"/>
      <protection locked="false" hidden="false"/>
    </xf>
    <xf numFmtId="167" fontId="7" fillId="0" borderId="1" xfId="0" applyFont="true" applyBorder="true" applyAlignment="true" applyProtection="true">
      <alignment horizontal="right" vertical="center" textRotation="0" wrapText="false" indent="0" shrinkToFit="false"/>
      <protection locked="false" hidden="false"/>
    </xf>
    <xf numFmtId="167" fontId="7" fillId="0" borderId="16" xfId="0" applyFont="true" applyBorder="true" applyAlignment="true" applyProtection="true">
      <alignment horizontal="right" vertical="center" textRotation="0" wrapText="false" indent="0" shrinkToFit="false"/>
      <protection locked="false" hidden="false"/>
    </xf>
    <xf numFmtId="164" fontId="7" fillId="0" borderId="7" xfId="0" applyFont="true" applyBorder="true" applyAlignment="true" applyProtection="true">
      <alignment horizontal="center" vertical="center" textRotation="0" wrapText="false" indent="0" shrinkToFit="false"/>
      <protection locked="true" hidden="false"/>
    </xf>
    <xf numFmtId="164" fontId="7" fillId="0" borderId="17" xfId="0" applyFont="true" applyBorder="true" applyAlignment="true" applyProtection="true">
      <alignment horizontal="center" vertical="center" textRotation="0" wrapText="false" indent="0" shrinkToFit="false"/>
      <protection locked="true" hidden="false"/>
    </xf>
    <xf numFmtId="164" fontId="15" fillId="0" borderId="7" xfId="0" applyFont="true" applyBorder="true" applyAlignment="true" applyProtection="true">
      <alignment horizontal="center" vertical="bottom" textRotation="0" wrapText="false" indent="0" shrinkToFit="false"/>
      <protection locked="true" hidden="false"/>
    </xf>
    <xf numFmtId="164" fontId="15" fillId="0" borderId="17" xfId="0" applyFont="true" applyBorder="true" applyAlignment="true" applyProtection="true">
      <alignment horizontal="center" vertical="bottom" textRotation="0" wrapText="false" indent="0" shrinkToFit="false"/>
      <protection locked="true" hidden="false"/>
    </xf>
    <xf numFmtId="167" fontId="15" fillId="0" borderId="18" xfId="0" applyFont="true" applyBorder="true" applyAlignment="true" applyProtection="true">
      <alignment horizontal="right" vertical="center" textRotation="0" wrapText="true" indent="0" shrinkToFit="false"/>
      <protection locked="false" hidden="false"/>
    </xf>
    <xf numFmtId="167" fontId="7" fillId="0" borderId="19" xfId="0" applyFont="true" applyBorder="true" applyAlignment="true" applyProtection="true">
      <alignment horizontal="right" vertical="center" textRotation="0" wrapText="false" indent="0" shrinkToFit="false"/>
      <protection locked="false" hidden="false"/>
    </xf>
    <xf numFmtId="164" fontId="15" fillId="0" borderId="17" xfId="0" applyFont="true" applyBorder="true" applyAlignment="true" applyProtection="true">
      <alignment horizontal="center" vertical="bottom" textRotation="0" wrapText="false" indent="0" shrinkToFit="false"/>
      <protection locked="true" hidden="false"/>
    </xf>
    <xf numFmtId="167" fontId="15" fillId="0" borderId="15" xfId="0" applyFont="true" applyBorder="true" applyAlignment="true" applyProtection="true">
      <alignment horizontal="center" vertical="center" textRotation="0" wrapText="false" indent="0" shrinkToFit="false"/>
      <protection locked="false" hidden="false"/>
    </xf>
    <xf numFmtId="164" fontId="15" fillId="0" borderId="20" xfId="0" applyFont="true" applyBorder="true" applyAlignment="true" applyProtection="true">
      <alignment horizontal="center" vertical="bottom" textRotation="0" wrapText="false" indent="0" shrinkToFit="false"/>
      <protection locked="true" hidden="false"/>
    </xf>
    <xf numFmtId="167" fontId="15" fillId="0" borderId="18" xfId="0" applyFont="true" applyBorder="true" applyAlignment="true" applyProtection="true">
      <alignment horizontal="right" vertical="bottom" textRotation="0" wrapText="false" indent="0" shrinkToFit="false"/>
      <protection locked="false" hidden="false"/>
    </xf>
    <xf numFmtId="167" fontId="15" fillId="4" borderId="18" xfId="0" applyFont="true" applyBorder="true" applyAlignment="true" applyProtection="true">
      <alignment horizontal="right" vertical="center" textRotation="0" wrapText="false" indent="0" shrinkToFit="false"/>
      <protection locked="true" hidden="false"/>
    </xf>
    <xf numFmtId="167" fontId="15" fillId="0" borderId="21" xfId="0" applyFont="true" applyBorder="true" applyAlignment="true" applyProtection="true">
      <alignment horizontal="right" vertical="bottom" textRotation="0" wrapText="false" indent="0" shrinkToFit="false"/>
      <protection locked="false" hidden="false"/>
    </xf>
    <xf numFmtId="167" fontId="15" fillId="0" borderId="22" xfId="0" applyFont="true" applyBorder="true" applyAlignment="true" applyProtection="true">
      <alignment horizontal="right" vertical="bottom" textRotation="0" wrapText="false" indent="0" shrinkToFit="false"/>
      <protection locked="false" hidden="false"/>
    </xf>
    <xf numFmtId="164" fontId="25" fillId="4" borderId="23" xfId="0" applyFont="true" applyBorder="true" applyAlignment="true" applyProtection="true">
      <alignment horizontal="left" vertical="center" textRotation="0" wrapText="false" indent="0" shrinkToFit="false"/>
      <protection locked="true" hidden="false"/>
    </xf>
    <xf numFmtId="167" fontId="13" fillId="4" borderId="24" xfId="0" applyFont="true" applyBorder="true" applyAlignment="true" applyProtection="true">
      <alignment horizontal="right" vertical="center" textRotation="0" wrapText="true" indent="0" shrinkToFit="false"/>
      <protection locked="true" hidden="false"/>
    </xf>
    <xf numFmtId="172" fontId="15" fillId="4" borderId="24" xfId="0" applyFont="true" applyBorder="true" applyAlignment="true" applyProtection="true">
      <alignment horizontal="center" vertical="center" textRotation="0" wrapText="true" indent="0" shrinkToFit="false"/>
      <protection locked="true" hidden="false"/>
    </xf>
    <xf numFmtId="167" fontId="13" fillId="4" borderId="25" xfId="0" applyFont="true" applyBorder="true" applyAlignment="true" applyProtection="true">
      <alignment horizontal="right" vertical="center" textRotation="0" wrapText="true" indent="0" shrinkToFit="false"/>
      <protection locked="true" hidden="false"/>
    </xf>
    <xf numFmtId="167" fontId="13" fillId="4" borderId="26" xfId="0" applyFont="true" applyBorder="true" applyAlignment="true" applyProtection="true">
      <alignment horizontal="right" vertical="center" textRotation="0" wrapText="true" indent="0" shrinkToFit="false"/>
      <protection locked="true" hidden="false"/>
    </xf>
    <xf numFmtId="164" fontId="37" fillId="0" borderId="0" xfId="0" applyFont="true" applyBorder="true" applyAlignment="true" applyProtection="true">
      <alignment horizontal="left" vertical="bottom" textRotation="0" wrapText="true" indent="0" shrinkToFit="false"/>
      <protection locked="true" hidden="false"/>
    </xf>
    <xf numFmtId="164" fontId="34" fillId="0" borderId="0" xfId="0" applyFont="true" applyBorder="true" applyAlignment="true" applyProtection="true">
      <alignment horizontal="left" vertical="bottom" textRotation="0" wrapText="true" indent="0" shrinkToFit="false"/>
      <protection locked="true" hidden="false"/>
    </xf>
    <xf numFmtId="164" fontId="39" fillId="0" borderId="0" xfId="0" applyFont="true" applyBorder="false" applyAlignment="true" applyProtection="true">
      <alignment horizontal="general" vertical="bottom" textRotation="0" wrapText="false" indent="0" shrinkToFit="false"/>
      <protection locked="true" hidden="false"/>
    </xf>
    <xf numFmtId="164" fontId="34" fillId="0" borderId="0" xfId="0" applyFont="true" applyBorder="false" applyAlignment="true" applyProtection="true">
      <alignment horizontal="left" vertical="bottom" textRotation="0" wrapText="false" indent="0" shrinkToFit="false"/>
      <protection locked="true" hidden="false"/>
    </xf>
    <xf numFmtId="164" fontId="7" fillId="0" borderId="0" xfId="0" applyFont="true" applyBorder="false" applyAlignment="false" applyProtection="true">
      <alignment horizontal="general" vertical="bottom" textRotation="0" wrapText="false" indent="0" shrinkToFit="false"/>
      <protection locked="true" hidden="false"/>
    </xf>
    <xf numFmtId="164" fontId="35" fillId="4" borderId="27" xfId="0" applyFont="true" applyBorder="true" applyAlignment="true" applyProtection="true">
      <alignment horizontal="center" vertical="center" textRotation="0" wrapText="true" indent="0" shrinkToFit="false"/>
      <protection locked="true" hidden="false"/>
    </xf>
    <xf numFmtId="164" fontId="35" fillId="4" borderId="28" xfId="0" applyFont="true" applyBorder="true" applyAlignment="true" applyProtection="true">
      <alignment horizontal="center" vertical="center" textRotation="0" wrapText="true" indent="0" shrinkToFit="false"/>
      <protection locked="true" hidden="false"/>
    </xf>
    <xf numFmtId="164" fontId="40" fillId="4" borderId="29" xfId="0" applyFont="true" applyBorder="true" applyAlignment="true" applyProtection="true">
      <alignment horizontal="center" vertical="center" textRotation="0" wrapText="true" indent="0" shrinkToFit="false"/>
      <protection locked="true" hidden="false"/>
    </xf>
    <xf numFmtId="164" fontId="40" fillId="4" borderId="28" xfId="0" applyFont="true" applyBorder="true" applyAlignment="true" applyProtection="true">
      <alignment horizontal="center" vertical="center" textRotation="0" wrapText="true" indent="0" shrinkToFit="false"/>
      <protection locked="true" hidden="false"/>
    </xf>
    <xf numFmtId="164" fontId="40" fillId="4" borderId="30" xfId="0" applyFont="true" applyBorder="true" applyAlignment="true" applyProtection="true">
      <alignment horizontal="center" vertical="center" textRotation="0" wrapText="true" indent="0" shrinkToFit="false"/>
      <protection locked="true" hidden="false"/>
    </xf>
    <xf numFmtId="164" fontId="40" fillId="0" borderId="0" xfId="0" applyFont="true" applyBorder="true" applyAlignment="true" applyProtection="true">
      <alignment horizontal="general" vertical="center" textRotation="0" wrapText="true" indent="0" shrinkToFit="false"/>
      <protection locked="true" hidden="false"/>
    </xf>
    <xf numFmtId="164" fontId="15" fillId="0" borderId="0" xfId="0" applyFont="true" applyBorder="true" applyAlignment="false" applyProtection="true">
      <alignment horizontal="general" vertical="bottom" textRotation="0" wrapText="false" indent="0" shrinkToFit="false"/>
      <protection locked="true" hidden="false"/>
    </xf>
    <xf numFmtId="164" fontId="41" fillId="4" borderId="9" xfId="0" applyFont="true" applyBorder="true" applyAlignment="true" applyProtection="true">
      <alignment horizontal="center" vertical="center" textRotation="0" wrapText="true" indent="0" shrinkToFit="false"/>
      <protection locked="true" hidden="false"/>
    </xf>
    <xf numFmtId="164" fontId="41" fillId="4" borderId="10" xfId="0" applyFont="true" applyBorder="true" applyAlignment="true" applyProtection="true">
      <alignment horizontal="center" vertical="center" textRotation="0" wrapText="true" indent="0" shrinkToFit="false"/>
      <protection locked="true" hidden="false"/>
    </xf>
    <xf numFmtId="164" fontId="41" fillId="4" borderId="11" xfId="0" applyFont="true" applyBorder="true" applyAlignment="true" applyProtection="true">
      <alignment horizontal="center" vertical="center" textRotation="0" wrapText="true" indent="0" shrinkToFit="false"/>
      <protection locked="true" hidden="false"/>
    </xf>
    <xf numFmtId="164" fontId="41" fillId="4" borderId="1" xfId="0" applyFont="true" applyBorder="true" applyAlignment="true" applyProtection="true">
      <alignment horizontal="center" vertical="center" textRotation="0" wrapText="true" indent="0" shrinkToFit="false"/>
      <protection locked="true" hidden="false"/>
    </xf>
    <xf numFmtId="164" fontId="41" fillId="4" borderId="15" xfId="0" applyFont="true" applyBorder="true" applyAlignment="true" applyProtection="true">
      <alignment horizontal="center" vertical="center" textRotation="0" wrapText="true" indent="0" shrinkToFit="false"/>
      <protection locked="true" hidden="false"/>
    </xf>
    <xf numFmtId="164" fontId="41" fillId="4" borderId="8" xfId="0" applyFont="true" applyBorder="true" applyAlignment="true" applyProtection="true">
      <alignment horizontal="center" vertical="center" textRotation="0" wrapText="true" indent="0" shrinkToFit="false"/>
      <protection locked="true" hidden="false"/>
    </xf>
    <xf numFmtId="164" fontId="14" fillId="0" borderId="0" xfId="0" applyFont="true" applyBorder="false" applyAlignment="true" applyProtection="true">
      <alignment horizontal="center" vertical="bottom" textRotation="0" wrapText="false" indent="0" shrinkToFit="false"/>
      <protection locked="true" hidden="false"/>
    </xf>
    <xf numFmtId="164" fontId="41" fillId="0" borderId="0" xfId="0" applyFont="true" applyBorder="true" applyAlignment="true" applyProtection="true">
      <alignment horizontal="center" vertical="center" textRotation="0" wrapText="true" indent="0" shrinkToFit="false"/>
      <protection locked="true" hidden="false"/>
    </xf>
    <xf numFmtId="164" fontId="14" fillId="0" borderId="0" xfId="0" applyFont="true" applyBorder="true" applyAlignment="true" applyProtection="true">
      <alignment horizontal="center" vertical="bottom" textRotation="0" wrapText="false" indent="0" shrinkToFit="false"/>
      <protection locked="true" hidden="false"/>
    </xf>
    <xf numFmtId="164" fontId="40" fillId="0" borderId="0" xfId="0" applyFont="true" applyBorder="false" applyAlignment="true" applyProtection="true">
      <alignment horizontal="center" vertical="bottom" textRotation="0" wrapText="false" indent="0" shrinkToFit="false"/>
      <protection locked="true" hidden="false"/>
    </xf>
    <xf numFmtId="164" fontId="16" fillId="0" borderId="7" xfId="0" applyFont="true" applyBorder="true" applyAlignment="true" applyProtection="true">
      <alignment horizontal="center" vertical="center" textRotation="0" wrapText="false" indent="0" shrinkToFit="false"/>
      <protection locked="true" hidden="false"/>
    </xf>
    <xf numFmtId="164" fontId="16" fillId="0" borderId="1" xfId="0" applyFont="true" applyBorder="true" applyAlignment="true" applyProtection="true">
      <alignment horizontal="left" vertical="center" textRotation="0" wrapText="true" indent="0" shrinkToFit="false"/>
      <protection locked="false" hidden="false"/>
    </xf>
    <xf numFmtId="173" fontId="16" fillId="0" borderId="1" xfId="0" applyFont="true" applyBorder="true" applyAlignment="true" applyProtection="true">
      <alignment horizontal="right" vertical="center" textRotation="0" wrapText="true" indent="0" shrinkToFit="false"/>
      <protection locked="false" hidden="false"/>
    </xf>
    <xf numFmtId="166" fontId="16" fillId="0" borderId="15" xfId="0" applyFont="true" applyBorder="true" applyAlignment="true" applyProtection="true">
      <alignment horizontal="right" vertical="center" textRotation="0" wrapText="true" indent="0" shrinkToFit="false"/>
      <protection locked="false" hidden="false"/>
    </xf>
    <xf numFmtId="167" fontId="16" fillId="0" borderId="1" xfId="0" applyFont="true" applyBorder="true" applyAlignment="true" applyProtection="true">
      <alignment horizontal="general" vertical="bottom" textRotation="0" wrapText="false" indent="0" shrinkToFit="false"/>
      <protection locked="false" hidden="false"/>
    </xf>
    <xf numFmtId="167" fontId="16" fillId="0" borderId="31" xfId="0" applyFont="true" applyBorder="true" applyAlignment="true" applyProtection="true">
      <alignment horizontal="general" vertical="bottom" textRotation="0" wrapText="false" indent="0" shrinkToFit="false"/>
      <protection locked="false" hidden="false"/>
    </xf>
    <xf numFmtId="167" fontId="16" fillId="0" borderId="15" xfId="0" applyFont="true" applyBorder="true" applyAlignment="true" applyProtection="true">
      <alignment horizontal="general" vertical="bottom" textRotation="0" wrapText="false" indent="0" shrinkToFit="false"/>
      <protection locked="false" hidden="false"/>
    </xf>
    <xf numFmtId="167" fontId="16" fillId="0" borderId="8" xfId="0" applyFont="true" applyBorder="true" applyAlignment="true" applyProtection="true">
      <alignment horizontal="general" vertical="bottom" textRotation="0" wrapText="false" indent="0" shrinkToFit="false"/>
      <protection locked="false" hidden="false"/>
    </xf>
    <xf numFmtId="167" fontId="16" fillId="0" borderId="0" xfId="0" applyFont="true" applyBorder="true" applyAlignment="true" applyProtection="true">
      <alignment horizontal="general" vertical="bottom" textRotation="0" wrapText="false" indent="0" shrinkToFit="false"/>
      <protection locked="true" hidden="false"/>
    </xf>
    <xf numFmtId="167" fontId="16" fillId="0" borderId="18" xfId="0" applyFont="true" applyBorder="true" applyAlignment="true" applyProtection="true">
      <alignment horizontal="general" vertical="bottom" textRotation="0" wrapText="false" indent="0" shrinkToFit="false"/>
      <protection locked="false" hidden="false"/>
    </xf>
    <xf numFmtId="164" fontId="35" fillId="4" borderId="23" xfId="0" applyFont="true" applyBorder="true" applyAlignment="true" applyProtection="true">
      <alignment horizontal="left" vertical="center" textRotation="0" wrapText="false" indent="0" shrinkToFit="false"/>
      <protection locked="true" hidden="false"/>
    </xf>
    <xf numFmtId="164" fontId="35" fillId="4" borderId="32" xfId="0" applyFont="true" applyBorder="true" applyAlignment="true" applyProtection="true">
      <alignment horizontal="center" vertical="center" textRotation="0" wrapText="false" indent="0" shrinkToFit="false"/>
      <protection locked="true" hidden="false"/>
    </xf>
    <xf numFmtId="167" fontId="35" fillId="4" borderId="33" xfId="0" applyFont="true" applyBorder="true" applyAlignment="true" applyProtection="true">
      <alignment horizontal="general" vertical="center" textRotation="0" wrapText="false" indent="0" shrinkToFit="false"/>
      <protection locked="true" hidden="false"/>
    </xf>
    <xf numFmtId="167" fontId="35" fillId="0" borderId="0"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true" applyAlignment="true" applyProtection="true">
      <alignment horizontal="left" vertical="bottom" textRotation="0" wrapText="false" indent="0" shrinkToFit="false"/>
      <protection locked="true" hidden="false"/>
    </xf>
    <xf numFmtId="164" fontId="7" fillId="0" borderId="0" xfId="0" applyFont="true" applyBorder="false" applyAlignment="true" applyProtection="true">
      <alignment horizontal="right" vertical="bottom" textRotation="0" wrapText="false" indent="0" shrinkToFit="false"/>
      <protection locked="true" hidden="false"/>
    </xf>
    <xf numFmtId="164" fontId="7" fillId="0" borderId="0"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42" fillId="0" borderId="0" xfId="0" applyFont="true" applyBorder="false" applyAlignment="fals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center" textRotation="0" wrapText="false" indent="0" shrinkToFit="false"/>
      <protection locked="true" hidden="false"/>
    </xf>
    <xf numFmtId="164" fontId="4" fillId="0" borderId="0" xfId="0" applyFont="true" applyBorder="false" applyAlignment="true" applyProtection="true">
      <alignment horizontal="center" vertical="bottom" textRotation="0" wrapText="false" indent="0" shrinkToFit="false"/>
      <protection locked="true" hidden="false"/>
    </xf>
    <xf numFmtId="164" fontId="25" fillId="4" borderId="1" xfId="0" applyFont="true" applyBorder="true" applyAlignment="true" applyProtection="true">
      <alignment horizontal="center" vertical="center" textRotation="0" wrapText="true" indent="0" shrinkToFit="false"/>
      <protection locked="true" hidden="false"/>
    </xf>
    <xf numFmtId="164" fontId="15" fillId="0" borderId="15" xfId="0" applyFont="true" applyBorder="true" applyAlignment="true" applyProtection="true">
      <alignment horizontal="center" vertical="center" textRotation="0" wrapText="true" indent="0" shrinkToFit="false"/>
      <protection locked="true" hidden="false"/>
    </xf>
    <xf numFmtId="164" fontId="15" fillId="0" borderId="34" xfId="0" applyFont="true" applyBorder="true" applyAlignment="false" applyProtection="true">
      <alignment horizontal="general" vertical="bottom" textRotation="0" wrapText="false" indent="0" shrinkToFit="false"/>
      <protection locked="true" hidden="false"/>
    </xf>
    <xf numFmtId="164" fontId="15" fillId="0" borderId="31" xfId="0" applyFont="true" applyBorder="true" applyAlignment="false" applyProtection="true">
      <alignment horizontal="general" vertical="bottom" textRotation="0" wrapText="false" indent="0" shrinkToFit="false"/>
      <protection locked="true" hidden="false"/>
    </xf>
    <xf numFmtId="164" fontId="15" fillId="4" borderId="1" xfId="0" applyFont="true" applyBorder="true" applyAlignment="true" applyProtection="true">
      <alignment horizontal="center" vertical="center" textRotation="0" wrapText="false" indent="0" shrinkToFit="false"/>
      <protection locked="true" hidden="false"/>
    </xf>
    <xf numFmtId="164" fontId="35" fillId="4" borderId="10" xfId="0" applyFont="true" applyBorder="true" applyAlignment="true" applyProtection="true">
      <alignment horizontal="center" vertical="center" textRotation="0" wrapText="true" indent="0" shrinkToFit="false"/>
      <protection locked="true" hidden="false"/>
    </xf>
    <xf numFmtId="164" fontId="35" fillId="4" borderId="12" xfId="0" applyFont="true" applyBorder="true" applyAlignment="true" applyProtection="true">
      <alignment horizontal="center" vertical="center" textRotation="0" wrapText="true" indent="0" shrinkToFit="false"/>
      <protection locked="true" hidden="false"/>
    </xf>
    <xf numFmtId="164" fontId="13" fillId="4" borderId="15" xfId="0" applyFont="true" applyBorder="true" applyAlignment="true" applyProtection="true">
      <alignment horizontal="center" vertical="center" textRotation="0" wrapText="true" indent="0" shrinkToFit="false"/>
      <protection locked="true" hidden="false"/>
    </xf>
    <xf numFmtId="164" fontId="7" fillId="0" borderId="1" xfId="0" applyFont="true" applyBorder="true" applyAlignment="true" applyProtection="true">
      <alignment horizontal="center" vertical="center" textRotation="0" wrapText="false" indent="0" shrinkToFit="false"/>
      <protection locked="true" hidden="false"/>
    </xf>
    <xf numFmtId="168" fontId="15" fillId="4" borderId="1" xfId="0" applyFont="true" applyBorder="true" applyAlignment="false" applyProtection="true">
      <alignment horizontal="general" vertical="bottom" textRotation="0" wrapText="false" indent="0" shrinkToFit="false"/>
      <protection locked="true" hidden="false"/>
    </xf>
    <xf numFmtId="167" fontId="15" fillId="4" borderId="1" xfId="0" applyFont="true" applyBorder="true" applyAlignment="false" applyProtection="true">
      <alignment horizontal="general" vertical="bottom" textRotation="0" wrapText="false" indent="0" shrinkToFit="false"/>
      <protection locked="true" hidden="false"/>
    </xf>
    <xf numFmtId="164" fontId="7" fillId="0" borderId="1" xfId="0" applyFont="true" applyBorder="true" applyAlignment="true" applyProtection="true">
      <alignment horizontal="center" vertical="center" textRotation="0" wrapText="false" indent="0" shrinkToFit="false"/>
      <protection locked="true" hidden="false"/>
    </xf>
    <xf numFmtId="164" fontId="15" fillId="0" borderId="1" xfId="0" applyFont="true" applyBorder="true" applyAlignment="true" applyProtection="true">
      <alignment horizontal="center" vertical="bottom" textRotation="0" wrapText="false" indent="0" shrinkToFit="false"/>
      <protection locked="true" hidden="false"/>
    </xf>
    <xf numFmtId="164" fontId="15" fillId="0" borderId="1" xfId="0" applyFont="true" applyBorder="true" applyAlignment="true" applyProtection="true">
      <alignment horizontal="center" vertical="bottom" textRotation="0" wrapText="false" indent="0" shrinkToFit="false"/>
      <protection locked="true" hidden="false"/>
    </xf>
    <xf numFmtId="164" fontId="15" fillId="0" borderId="18" xfId="0" applyFont="true" applyBorder="true" applyAlignment="true" applyProtection="true">
      <alignment horizontal="center" vertical="bottom" textRotation="0" wrapText="false" indent="0" shrinkToFit="false"/>
      <protection locked="true" hidden="false"/>
    </xf>
    <xf numFmtId="167" fontId="15" fillId="0" borderId="35" xfId="0" applyFont="true" applyBorder="true" applyAlignment="true" applyProtection="true">
      <alignment horizontal="right" vertical="center" textRotation="0" wrapText="false" indent="0" shrinkToFit="false"/>
      <protection locked="false" hidden="false"/>
    </xf>
    <xf numFmtId="168" fontId="15" fillId="4" borderId="18" xfId="0" applyFont="true" applyBorder="true" applyAlignment="false" applyProtection="true">
      <alignment horizontal="general" vertical="bottom" textRotation="0" wrapText="false" indent="0" shrinkToFit="false"/>
      <protection locked="true" hidden="false"/>
    </xf>
    <xf numFmtId="167" fontId="15" fillId="4" borderId="18" xfId="0" applyFont="true" applyBorder="true" applyAlignment="false" applyProtection="true">
      <alignment horizontal="general" vertical="bottom" textRotation="0" wrapText="false" indent="0" shrinkToFit="false"/>
      <protection locked="true" hidden="false"/>
    </xf>
    <xf numFmtId="164" fontId="25" fillId="4" borderId="33" xfId="0" applyFont="true" applyBorder="true" applyAlignment="true" applyProtection="true">
      <alignment horizontal="left" vertical="center" textRotation="0" wrapText="false" indent="0" shrinkToFit="false"/>
      <protection locked="true" hidden="false"/>
    </xf>
    <xf numFmtId="167" fontId="13" fillId="4" borderId="36" xfId="0" applyFont="true" applyBorder="true" applyAlignment="true" applyProtection="true">
      <alignment horizontal="right" vertical="center" textRotation="0" wrapText="true" indent="0" shrinkToFit="false"/>
      <protection locked="true" hidden="false"/>
    </xf>
    <xf numFmtId="172" fontId="15" fillId="4" borderId="37" xfId="0" applyFont="true" applyBorder="true" applyAlignment="true" applyProtection="true">
      <alignment horizontal="center" vertical="center" textRotation="0" wrapText="true" indent="0" shrinkToFit="false"/>
      <protection locked="true" hidden="false"/>
    </xf>
    <xf numFmtId="167" fontId="15" fillId="4" borderId="33" xfId="0" applyFont="true" applyBorder="true" applyAlignment="true" applyProtection="true">
      <alignment horizontal="right" vertical="center" textRotation="0" wrapText="false" indent="0" shrinkToFit="false"/>
      <protection locked="true" hidden="false"/>
    </xf>
    <xf numFmtId="172" fontId="15" fillId="4" borderId="38" xfId="0" applyFont="true" applyBorder="true" applyAlignment="true" applyProtection="true">
      <alignment horizontal="center" vertical="center" textRotation="0" wrapText="true" indent="0" shrinkToFit="false"/>
      <protection locked="true" hidden="false"/>
    </xf>
    <xf numFmtId="172" fontId="15" fillId="4" borderId="32" xfId="0" applyFont="true" applyBorder="true" applyAlignment="true" applyProtection="true">
      <alignment horizontal="center" vertical="center" textRotation="0" wrapText="true" indent="0" shrinkToFit="false"/>
      <protection locked="true" hidden="false"/>
    </xf>
    <xf numFmtId="164" fontId="25" fillId="0" borderId="0" xfId="0" applyFont="true" applyBorder="true" applyAlignment="true" applyProtection="true">
      <alignment horizontal="left" vertical="center" textRotation="0" wrapText="false" indent="0" shrinkToFit="false"/>
      <protection locked="true" hidden="false"/>
    </xf>
    <xf numFmtId="167" fontId="13" fillId="0" borderId="0" xfId="0" applyFont="true" applyBorder="true" applyAlignment="true" applyProtection="true">
      <alignment horizontal="right" vertical="center" textRotation="0" wrapText="true" indent="0" shrinkToFit="false"/>
      <protection locked="true" hidden="false"/>
    </xf>
    <xf numFmtId="172" fontId="15" fillId="0" borderId="0" xfId="0" applyFont="true" applyBorder="true" applyAlignment="true" applyProtection="true">
      <alignment horizontal="center" vertical="center" textRotation="0" wrapText="true" indent="0" shrinkToFit="false"/>
      <protection locked="true" hidden="false"/>
    </xf>
    <xf numFmtId="167" fontId="15" fillId="0" borderId="0" xfId="0" applyFont="true" applyBorder="true" applyAlignment="true" applyProtection="true">
      <alignment horizontal="right" vertical="center" textRotation="0" wrapText="false" indent="0" shrinkToFit="false"/>
      <protection locked="true" hidden="false"/>
    </xf>
    <xf numFmtId="164" fontId="7" fillId="0" borderId="0" xfId="0" applyFont="true" applyBorder="true" applyAlignment="true" applyProtection="true">
      <alignment horizontal="center" vertical="bottom" textRotation="0" wrapText="false" indent="0" shrinkToFit="false"/>
      <protection locked="false" hidden="false"/>
    </xf>
    <xf numFmtId="164" fontId="4" fillId="0" borderId="0" xfId="0" applyFont="true" applyBorder="true" applyAlignment="true" applyProtection="true">
      <alignment horizontal="center" vertical="bottom" textRotation="0" wrapText="false" indent="0" shrinkToFit="false"/>
      <protection locked="false" hidden="false"/>
    </xf>
    <xf numFmtId="164" fontId="7" fillId="0" borderId="0" xfId="0" applyFont="true" applyBorder="true" applyAlignment="true" applyProtection="true">
      <alignment horizontal="right" vertical="center" textRotation="0" wrapText="true" indent="0" shrinkToFit="false"/>
      <protection locked="true" hidden="false"/>
    </xf>
    <xf numFmtId="164" fontId="34" fillId="0" borderId="0" xfId="0" applyFont="true" applyBorder="true" applyAlignment="true" applyProtection="true">
      <alignment horizontal="right" vertical="center" textRotation="0" wrapText="true" indent="0" shrinkToFit="false"/>
      <protection locked="true" hidden="false"/>
    </xf>
    <xf numFmtId="164" fontId="34" fillId="0" borderId="0" xfId="0" applyFont="true" applyBorder="false" applyAlignment="true" applyProtection="true">
      <alignment horizontal="right" vertical="center" textRotation="0" wrapText="true" indent="0" shrinkToFit="false"/>
      <protection locked="true" hidden="false"/>
    </xf>
    <xf numFmtId="164" fontId="35" fillId="4" borderId="39" xfId="0" applyFont="true" applyBorder="true" applyAlignment="true" applyProtection="true">
      <alignment horizontal="center" vertical="center" textRotation="0" wrapText="true" indent="0" shrinkToFit="false"/>
      <protection locked="true" hidden="false"/>
    </xf>
    <xf numFmtId="164" fontId="15" fillId="0" borderId="0" xfId="0" applyFont="true" applyBorder="false" applyAlignment="true" applyProtection="true">
      <alignment horizontal="general" vertical="bottom" textRotation="0" wrapText="true" indent="0" shrinkToFit="false"/>
      <protection locked="true" hidden="false"/>
    </xf>
    <xf numFmtId="164" fontId="25" fillId="4" borderId="7" xfId="0" applyFont="true" applyBorder="true" applyAlignment="true" applyProtection="true">
      <alignment horizontal="center" vertical="center" textRotation="0" wrapText="true" indent="0" shrinkToFit="false"/>
      <protection locked="true" hidden="false"/>
    </xf>
    <xf numFmtId="164" fontId="25" fillId="4" borderId="31" xfId="0" applyFont="true" applyBorder="true" applyAlignment="true" applyProtection="true">
      <alignment horizontal="center" vertical="center" textRotation="0" wrapText="true" indent="0" shrinkToFit="false"/>
      <protection locked="true" hidden="false"/>
    </xf>
    <xf numFmtId="164" fontId="15" fillId="0" borderId="0" xfId="0" applyFont="true" applyBorder="false" applyAlignment="true" applyProtection="true">
      <alignment horizontal="center" vertical="bottom" textRotation="0" wrapText="true" indent="0" shrinkToFit="false"/>
      <protection locked="true" hidden="false"/>
    </xf>
    <xf numFmtId="164" fontId="15" fillId="0" borderId="15" xfId="0" applyFont="true" applyBorder="true" applyAlignment="true" applyProtection="true">
      <alignment horizontal="left" vertical="center" textRotation="0" wrapText="true" indent="0" shrinkToFit="false"/>
      <protection locked="false" hidden="false"/>
    </xf>
    <xf numFmtId="164" fontId="15" fillId="0" borderId="1" xfId="0" applyFont="true" applyBorder="true" applyAlignment="true" applyProtection="true">
      <alignment horizontal="center" vertical="center" textRotation="0" wrapText="true" indent="0" shrinkToFit="false"/>
      <protection locked="false" hidden="false"/>
    </xf>
    <xf numFmtId="170" fontId="15" fillId="0" borderId="1" xfId="0" applyFont="true" applyBorder="true" applyAlignment="true" applyProtection="true">
      <alignment horizontal="right" vertical="center" textRotation="0" wrapText="true" indent="0" shrinkToFit="false"/>
      <protection locked="false" hidden="false"/>
    </xf>
    <xf numFmtId="164" fontId="7" fillId="0" borderId="1" xfId="0" applyFont="true" applyBorder="true" applyAlignment="true" applyProtection="true">
      <alignment horizontal="right" vertical="center" textRotation="0" wrapText="true" indent="0" shrinkToFit="false"/>
      <protection locked="false" hidden="false"/>
    </xf>
    <xf numFmtId="165" fontId="15" fillId="4" borderId="1" xfId="0" applyFont="true" applyBorder="true" applyAlignment="true" applyProtection="true">
      <alignment horizontal="right" vertical="bottom" textRotation="0" wrapText="true" indent="0" shrinkToFit="false"/>
      <protection locked="true" hidden="false"/>
    </xf>
    <xf numFmtId="172" fontId="15" fillId="0" borderId="1" xfId="0" applyFont="true" applyBorder="true" applyAlignment="true" applyProtection="true">
      <alignment horizontal="right" vertical="center" textRotation="0" wrapText="true" indent="0" shrinkToFit="false"/>
      <protection locked="false" hidden="false"/>
    </xf>
    <xf numFmtId="167" fontId="15" fillId="4" borderId="1" xfId="0" applyFont="true" applyBorder="true" applyAlignment="true" applyProtection="true">
      <alignment horizontal="right" vertical="center" textRotation="0" wrapText="true" indent="0" shrinkToFit="false"/>
      <protection locked="true" hidden="false"/>
    </xf>
    <xf numFmtId="167" fontId="15" fillId="0" borderId="16" xfId="0" applyFont="true" applyBorder="true" applyAlignment="true" applyProtection="true">
      <alignment horizontal="right" vertical="center" textRotation="0" wrapText="true" indent="0" shrinkToFit="false"/>
      <protection locked="false" hidden="false"/>
    </xf>
    <xf numFmtId="164" fontId="7" fillId="0" borderId="40" xfId="0" applyFont="true" applyBorder="true" applyAlignment="true" applyProtection="true">
      <alignment horizontal="center" vertical="center" textRotation="0" wrapText="false" indent="0" shrinkToFit="false"/>
      <protection locked="true" hidden="false"/>
    </xf>
    <xf numFmtId="166" fontId="15" fillId="0" borderId="0" xfId="0" applyFont="true" applyBorder="false" applyAlignment="true" applyProtection="true">
      <alignment horizontal="left" vertical="top" textRotation="0" wrapText="false" indent="0" shrinkToFit="false"/>
      <protection locked="true" hidden="false"/>
    </xf>
    <xf numFmtId="165" fontId="15" fillId="4" borderId="21" xfId="0" applyFont="true" applyBorder="true" applyAlignment="true" applyProtection="true">
      <alignment horizontal="right" vertical="bottom" textRotation="0" wrapText="true" indent="0" shrinkToFit="false"/>
      <protection locked="true" hidden="false"/>
    </xf>
    <xf numFmtId="172" fontId="15" fillId="0" borderId="21" xfId="0" applyFont="true" applyBorder="true" applyAlignment="true" applyProtection="true">
      <alignment horizontal="right" vertical="center" textRotation="0" wrapText="true" indent="0" shrinkToFit="false"/>
      <protection locked="false" hidden="false"/>
    </xf>
    <xf numFmtId="167" fontId="15" fillId="4" borderId="21" xfId="0" applyFont="true" applyBorder="true" applyAlignment="true" applyProtection="true">
      <alignment horizontal="right" vertical="center" textRotation="0" wrapText="true" indent="0" shrinkToFit="false"/>
      <protection locked="true" hidden="false"/>
    </xf>
    <xf numFmtId="167" fontId="15" fillId="0" borderId="21" xfId="0" applyFont="true" applyBorder="true" applyAlignment="true" applyProtection="true">
      <alignment horizontal="right" vertical="center" textRotation="0" wrapText="true" indent="0" shrinkToFit="false"/>
      <protection locked="false" hidden="false"/>
    </xf>
    <xf numFmtId="167" fontId="15" fillId="0" borderId="41" xfId="0" applyFont="true" applyBorder="true" applyAlignment="true" applyProtection="true">
      <alignment horizontal="right" vertical="center" textRotation="0" wrapText="true" indent="0" shrinkToFit="false"/>
      <protection locked="false" hidden="false"/>
    </xf>
    <xf numFmtId="164" fontId="25" fillId="4" borderId="32" xfId="0" applyFont="true" applyBorder="true" applyAlignment="true" applyProtection="true">
      <alignment horizontal="left" vertical="center" textRotation="0" wrapText="false" indent="0" shrinkToFit="false"/>
      <protection locked="true" hidden="false"/>
    </xf>
    <xf numFmtId="164" fontId="25" fillId="4" borderId="37" xfId="0" applyFont="true" applyBorder="true" applyAlignment="true" applyProtection="true">
      <alignment horizontal="left" vertical="center" textRotation="0" wrapText="false" indent="0" shrinkToFit="false"/>
      <protection locked="true" hidden="false"/>
    </xf>
    <xf numFmtId="172" fontId="13" fillId="4" borderId="24" xfId="0" applyFont="true" applyBorder="true" applyAlignment="true" applyProtection="true">
      <alignment horizontal="center" vertical="center" textRotation="0" wrapText="true" indent="0" shrinkToFit="false"/>
      <protection locked="true" hidden="false"/>
    </xf>
    <xf numFmtId="167" fontId="13" fillId="4" borderId="32" xfId="0" applyFont="true" applyBorder="true" applyAlignment="true" applyProtection="true">
      <alignment horizontal="right" vertical="center" textRotation="0" wrapText="true" indent="0" shrinkToFit="false"/>
      <protection locked="true" hidden="false"/>
    </xf>
    <xf numFmtId="167" fontId="13" fillId="4" borderId="33" xfId="0" applyFont="true" applyBorder="true" applyAlignment="true" applyProtection="true">
      <alignment horizontal="right" vertical="center" textRotation="0" wrapText="true" indent="0" shrinkToFit="false"/>
      <protection locked="true" hidden="false"/>
    </xf>
    <xf numFmtId="164" fontId="15" fillId="0" borderId="0" xfId="0" applyFont="true" applyBorder="false" applyAlignment="true" applyProtection="true">
      <alignment horizontal="right"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4" fontId="43" fillId="0" borderId="0" xfId="0" applyFont="true" applyBorder="true" applyAlignment="true" applyProtection="true">
      <alignment horizontal="general" vertical="center" textRotation="0" wrapText="true" indent="0" shrinkToFit="false"/>
      <protection locked="true" hidden="false"/>
    </xf>
    <xf numFmtId="164" fontId="43" fillId="0" borderId="0" xfId="0" applyFont="true" applyBorder="true" applyAlignment="true" applyProtection="true">
      <alignment horizontal="right" vertical="center" textRotation="0" wrapText="tru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41" fillId="4" borderId="27" xfId="0" applyFont="true" applyBorder="true" applyAlignment="true" applyProtection="true">
      <alignment horizontal="center" vertical="center" textRotation="0" wrapText="true" indent="0" shrinkToFit="false"/>
      <protection locked="true" hidden="false"/>
    </xf>
    <xf numFmtId="164" fontId="41" fillId="4" borderId="28" xfId="0" applyFont="true" applyBorder="true" applyAlignment="true" applyProtection="true">
      <alignment horizontal="center" vertical="center" textRotation="0" wrapText="true" indent="0" shrinkToFit="false"/>
      <protection locked="true" hidden="false"/>
    </xf>
    <xf numFmtId="164" fontId="41" fillId="4" borderId="30" xfId="0" applyFont="true" applyBorder="true" applyAlignment="true" applyProtection="true">
      <alignment horizontal="center" vertical="center" textRotation="0" wrapText="true" indent="0" shrinkToFit="false"/>
      <protection locked="true" hidden="false"/>
    </xf>
    <xf numFmtId="164" fontId="40" fillId="4" borderId="7" xfId="0" applyFont="true" applyBorder="true" applyAlignment="true" applyProtection="true">
      <alignment horizontal="center" vertical="center" textRotation="0" wrapText="true" indent="0" shrinkToFit="false"/>
      <protection locked="true" hidden="false"/>
    </xf>
    <xf numFmtId="164" fontId="40" fillId="4" borderId="1" xfId="0" applyFont="true" applyBorder="true" applyAlignment="true" applyProtection="true">
      <alignment horizontal="center" vertical="center" textRotation="0" wrapText="true" indent="0" shrinkToFit="false"/>
      <protection locked="true" hidden="false"/>
    </xf>
    <xf numFmtId="164" fontId="40" fillId="4" borderId="8" xfId="0" applyFont="true" applyBorder="true" applyAlignment="true" applyProtection="true">
      <alignment horizontal="center" vertical="center" textRotation="0" wrapText="true" indent="0" shrinkToFit="false"/>
      <protection locked="true" hidden="false"/>
    </xf>
    <xf numFmtId="175" fontId="16" fillId="0" borderId="7" xfId="17" applyFont="true" applyBorder="true" applyAlignment="true" applyProtection="true">
      <alignment horizontal="general" vertical="center" textRotation="0" wrapText="true" indent="0" shrinkToFit="false"/>
      <protection locked="true" hidden="false"/>
    </xf>
    <xf numFmtId="166" fontId="16" fillId="0" borderId="1" xfId="0" applyFont="true" applyBorder="true" applyAlignment="true" applyProtection="true">
      <alignment horizontal="general" vertical="center" textRotation="0" wrapText="true" indent="0" shrinkToFit="false"/>
      <protection locked="false" hidden="false"/>
    </xf>
    <xf numFmtId="166" fontId="16" fillId="3" borderId="1" xfId="0" applyFont="true" applyBorder="true" applyAlignment="true" applyProtection="true">
      <alignment horizontal="center" vertical="center" textRotation="0" wrapText="true" indent="0" shrinkToFit="false"/>
      <protection locked="false" hidden="false"/>
    </xf>
    <xf numFmtId="167" fontId="16" fillId="0" borderId="1" xfId="0" applyFont="true" applyBorder="true" applyAlignment="true" applyProtection="true">
      <alignment horizontal="center" vertical="center" textRotation="0" wrapText="true" indent="0" shrinkToFit="false"/>
      <protection locked="false" hidden="false"/>
    </xf>
    <xf numFmtId="166" fontId="16" fillId="0" borderId="1" xfId="0" applyFont="true" applyBorder="true" applyAlignment="true" applyProtection="true">
      <alignment horizontal="right" vertical="center" textRotation="0" wrapText="false" indent="0" shrinkToFit="false"/>
      <protection locked="false" hidden="false"/>
    </xf>
    <xf numFmtId="176" fontId="16" fillId="3" borderId="1" xfId="0" applyFont="true" applyBorder="true" applyAlignment="true" applyProtection="true">
      <alignment horizontal="center" vertical="center" textRotation="0" wrapText="false" indent="0" shrinkToFit="false"/>
      <protection locked="false" hidden="false"/>
    </xf>
    <xf numFmtId="164" fontId="16" fillId="0" borderId="1" xfId="0" applyFont="true" applyBorder="true" applyAlignment="true" applyProtection="true">
      <alignment horizontal="center" vertical="center" textRotation="0" wrapText="true" indent="0" shrinkToFit="false"/>
      <protection locked="false" hidden="false"/>
    </xf>
    <xf numFmtId="167" fontId="11" fillId="4" borderId="1" xfId="0" applyFont="true" applyBorder="true" applyAlignment="true" applyProtection="true">
      <alignment horizontal="general" vertical="center" textRotation="0" wrapText="false" indent="0" shrinkToFit="false"/>
      <protection locked="true" hidden="false"/>
    </xf>
    <xf numFmtId="177" fontId="16" fillId="0" borderId="1" xfId="0" applyFont="true" applyBorder="true" applyAlignment="true" applyProtection="true">
      <alignment horizontal="right" vertical="center" textRotation="0" wrapText="false" indent="0" shrinkToFit="false"/>
      <protection locked="false" hidden="false"/>
    </xf>
    <xf numFmtId="167" fontId="15" fillId="0" borderId="8" xfId="0" applyFont="true" applyBorder="true" applyAlignment="true" applyProtection="true">
      <alignment horizontal="right" vertical="center" textRotation="0" wrapText="true" indent="0" shrinkToFit="false"/>
      <protection locked="false" hidden="false"/>
    </xf>
    <xf numFmtId="166" fontId="11" fillId="0" borderId="1" xfId="0" applyFont="true" applyBorder="true" applyAlignment="true" applyProtection="true">
      <alignment horizontal="center" vertical="center" textRotation="0" wrapText="false" indent="0" shrinkToFit="false"/>
      <protection locked="false" hidden="false"/>
    </xf>
    <xf numFmtId="167" fontId="16" fillId="0" borderId="1" xfId="0" applyFont="true" applyBorder="true" applyAlignment="true" applyProtection="true">
      <alignment horizontal="center" vertical="center" textRotation="0" wrapText="false" indent="0" shrinkToFit="false"/>
      <protection locked="false" hidden="false"/>
    </xf>
    <xf numFmtId="164" fontId="16" fillId="0" borderId="1" xfId="0" applyFont="true" applyBorder="true" applyAlignment="true" applyProtection="true">
      <alignment horizontal="center" vertical="center" textRotation="0" wrapText="false" indent="0" shrinkToFit="false"/>
      <protection locked="false" hidden="false"/>
    </xf>
    <xf numFmtId="166" fontId="11" fillId="0" borderId="1" xfId="0" applyFont="true" applyBorder="true" applyAlignment="true" applyProtection="true">
      <alignment horizontal="general" vertical="center" textRotation="0" wrapText="false" indent="0" shrinkToFit="false"/>
      <protection locked="false" hidden="false"/>
    </xf>
    <xf numFmtId="166" fontId="11" fillId="0" borderId="1" xfId="0" applyFont="true" applyBorder="true" applyAlignment="true" applyProtection="true">
      <alignment horizontal="general" vertical="center" textRotation="0" wrapText="true" indent="0" shrinkToFit="false"/>
      <protection locked="false" hidden="false"/>
    </xf>
    <xf numFmtId="164" fontId="32" fillId="4" borderId="40" xfId="0" applyFont="true" applyBorder="true" applyAlignment="true" applyProtection="true">
      <alignment horizontal="left" vertical="center" textRotation="0" wrapText="true" indent="0" shrinkToFit="false"/>
      <protection locked="true" hidden="false"/>
    </xf>
    <xf numFmtId="178" fontId="35" fillId="4" borderId="21" xfId="0" applyFont="true" applyBorder="true" applyAlignment="true" applyProtection="true">
      <alignment horizontal="right" vertical="center" textRotation="0" wrapText="true" indent="0" shrinkToFit="false"/>
      <protection locked="true" hidden="false"/>
    </xf>
    <xf numFmtId="167" fontId="32" fillId="4" borderId="21" xfId="0" applyFont="true" applyBorder="true" applyAlignment="true" applyProtection="true">
      <alignment horizontal="general" vertical="center" textRotation="0" wrapText="false" indent="0" shrinkToFit="false"/>
      <protection locked="true" hidden="false"/>
    </xf>
    <xf numFmtId="167" fontId="32" fillId="4" borderId="21" xfId="0" applyFont="true" applyBorder="true" applyAlignment="true" applyProtection="true">
      <alignment horizontal="right" vertical="center" textRotation="0" wrapText="true" indent="0" shrinkToFit="false"/>
      <protection locked="true" hidden="false"/>
    </xf>
    <xf numFmtId="167" fontId="32" fillId="4" borderId="42" xfId="0" applyFont="true" applyBorder="true" applyAlignment="true" applyProtection="true">
      <alignment horizontal="right" vertical="center" textRotation="0" wrapText="true" indent="0" shrinkToFit="false"/>
      <protection locked="true" hidden="false"/>
    </xf>
    <xf numFmtId="179" fontId="4" fillId="0" borderId="0" xfId="17" applyFont="true" applyBorder="true" applyAlignment="true" applyProtection="true">
      <alignment horizontal="general" vertical="center" textRotation="0" wrapText="true" indent="0" shrinkToFit="false"/>
      <protection locked="true" hidden="false"/>
    </xf>
    <xf numFmtId="167" fontId="15" fillId="0" borderId="0" xfId="0" applyFont="true" applyBorder="true" applyAlignment="true" applyProtection="true">
      <alignment horizontal="right" vertical="center" textRotation="0" wrapText="true" indent="0" shrinkToFit="false"/>
      <protection locked="true" hidden="false"/>
    </xf>
    <xf numFmtId="164" fontId="9" fillId="0" borderId="0" xfId="0" applyFont="true" applyBorder="true" applyAlignment="true" applyProtection="true">
      <alignment horizontal="left" vertical="center" textRotation="0" wrapText="true" indent="0" shrinkToFit="false"/>
      <protection locked="true" hidden="false"/>
    </xf>
    <xf numFmtId="164" fontId="9" fillId="0" borderId="0" xfId="0" applyFont="true" applyBorder="true" applyAlignment="true" applyProtection="true">
      <alignment horizontal="general" vertical="center" textRotation="0" wrapText="true" indent="0" shrinkToFit="false"/>
      <protection locked="true" hidden="false"/>
    </xf>
    <xf numFmtId="164" fontId="44" fillId="0" borderId="0" xfId="0" applyFont="true" applyBorder="true" applyAlignment="true" applyProtection="true">
      <alignment horizontal="general" vertical="center"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45" fillId="0" borderId="0" xfId="0" applyFont="true" applyBorder="false" applyAlignment="true" applyProtection="true">
      <alignment horizontal="center" vertical="bottom" textRotation="0" wrapText="false" indent="0" shrinkToFit="false"/>
      <protection locked="true" hidden="false"/>
    </xf>
    <xf numFmtId="164" fontId="45" fillId="0" borderId="0"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center" vertical="bottom" textRotation="0" wrapText="false" indent="0" shrinkToFit="false"/>
      <protection locked="true" hidden="false"/>
    </xf>
    <xf numFmtId="164" fontId="46" fillId="0" borderId="0" xfId="0" applyFont="true" applyBorder="false" applyAlignment="true" applyProtection="true">
      <alignment horizontal="general" vertical="center" textRotation="0" wrapText="false" indent="0" shrinkToFit="false"/>
      <protection locked="true" hidden="false"/>
    </xf>
    <xf numFmtId="164" fontId="35" fillId="4" borderId="30" xfId="0" applyFont="true" applyBorder="true" applyAlignment="true" applyProtection="true">
      <alignment horizontal="center" vertical="center" textRotation="0" wrapText="true" indent="0" shrinkToFit="false"/>
      <protection locked="true" hidden="false"/>
    </xf>
    <xf numFmtId="164" fontId="35" fillId="4" borderId="7" xfId="0" applyFont="true" applyBorder="true" applyAlignment="true" applyProtection="true">
      <alignment horizontal="center" vertical="center" textRotation="0" wrapText="false" indent="0" shrinkToFit="false"/>
      <protection locked="true" hidden="false"/>
    </xf>
    <xf numFmtId="164" fontId="35" fillId="4" borderId="1" xfId="0" applyFont="true" applyBorder="true" applyAlignment="true" applyProtection="true">
      <alignment horizontal="center" vertical="center" textRotation="0" wrapText="false" indent="0" shrinkToFit="false"/>
      <protection locked="true" hidden="false"/>
    </xf>
    <xf numFmtId="164" fontId="35" fillId="4" borderId="8" xfId="0" applyFont="true" applyBorder="true" applyAlignment="true" applyProtection="true">
      <alignment horizontal="center" vertical="center" textRotation="0" wrapText="false" indent="0" shrinkToFit="false"/>
      <protection locked="true" hidden="false"/>
    </xf>
    <xf numFmtId="166" fontId="47" fillId="0" borderId="1" xfId="0" applyFont="true" applyBorder="true" applyAlignment="true" applyProtection="true">
      <alignment horizontal="center" vertical="center" textRotation="0" wrapText="true" indent="0" shrinkToFit="false"/>
      <protection locked="false" hidden="false"/>
    </xf>
    <xf numFmtId="172" fontId="16" fillId="0" borderId="1" xfId="0" applyFont="true" applyBorder="true" applyAlignment="true" applyProtection="true">
      <alignment horizontal="right" vertical="center" textRotation="0" wrapText="true" indent="0" shrinkToFit="false"/>
      <protection locked="false" hidden="false"/>
    </xf>
    <xf numFmtId="166" fontId="16" fillId="0" borderId="1" xfId="0" applyFont="true" applyBorder="true" applyAlignment="true" applyProtection="true">
      <alignment horizontal="right" vertical="center" textRotation="0" wrapText="true" indent="0" shrinkToFit="false"/>
      <protection locked="false" hidden="false"/>
    </xf>
    <xf numFmtId="167" fontId="16" fillId="0" borderId="8" xfId="0" applyFont="true" applyBorder="true" applyAlignment="true" applyProtection="true">
      <alignment horizontal="right" vertical="center" textRotation="0" wrapText="true" indent="0" shrinkToFit="false"/>
      <protection locked="false" hidden="false"/>
    </xf>
    <xf numFmtId="164" fontId="16" fillId="0" borderId="7" xfId="0" applyFont="true" applyBorder="true" applyAlignment="true" applyProtection="true">
      <alignment horizontal="center" vertical="center" textRotation="0" wrapText="false" indent="0" shrinkToFit="false"/>
      <protection locked="true" hidden="false"/>
    </xf>
    <xf numFmtId="164" fontId="32" fillId="4" borderId="43" xfId="0" applyFont="true" applyBorder="true" applyAlignment="true" applyProtection="true">
      <alignment horizontal="left" vertical="center" textRotation="0" wrapText="true" indent="0" shrinkToFit="false"/>
      <protection locked="true" hidden="false"/>
    </xf>
    <xf numFmtId="180" fontId="35" fillId="4" borderId="21" xfId="0" applyFont="true" applyBorder="true" applyAlignment="true" applyProtection="true">
      <alignment horizontal="center" vertical="center" textRotation="0" wrapText="true" indent="0" shrinkToFit="false"/>
      <protection locked="true" hidden="false"/>
    </xf>
    <xf numFmtId="164" fontId="48" fillId="4" borderId="21" xfId="0" applyFont="true" applyBorder="true" applyAlignment="true" applyProtection="true">
      <alignment horizontal="center" vertical="center" textRotation="0" wrapText="true" indent="0" shrinkToFit="false"/>
      <protection locked="true" hidden="false"/>
    </xf>
    <xf numFmtId="167" fontId="49" fillId="4" borderId="42" xfId="0" applyFont="true" applyBorder="true" applyAlignment="true" applyProtection="true">
      <alignment horizontal="right" vertical="center" textRotation="0" wrapText="true" indent="0" shrinkToFit="false"/>
      <protection locked="true" hidden="false"/>
    </xf>
    <xf numFmtId="164" fontId="47" fillId="0" borderId="1" xfId="0" applyFont="true" applyBorder="true" applyAlignment="true" applyProtection="true">
      <alignment horizontal="center" vertical="center" textRotation="0" wrapText="true" indent="0" shrinkToFit="false"/>
      <protection locked="false" hidden="false"/>
    </xf>
    <xf numFmtId="170" fontId="16" fillId="0" borderId="8" xfId="0" applyFont="true" applyBorder="true" applyAlignment="true" applyProtection="true">
      <alignment horizontal="right" vertical="center" textRotation="0" wrapText="true" indent="0" shrinkToFit="false"/>
      <protection locked="false" hidden="false"/>
    </xf>
    <xf numFmtId="167" fontId="7" fillId="0" borderId="0" xfId="0" applyFont="true" applyBorder="true" applyAlignment="true" applyProtection="true">
      <alignment horizontal="right" vertical="center" textRotation="0" wrapText="true" indent="0" shrinkToFit="false"/>
      <protection locked="true" hidden="false"/>
    </xf>
    <xf numFmtId="164" fontId="5" fillId="0" borderId="0" xfId="0" applyFont="true" applyBorder="false" applyAlignment="true" applyProtection="true">
      <alignment horizontal="right" vertical="bottom" textRotation="0" wrapText="false" indent="0" shrinkToFit="false"/>
      <protection locked="true" hidden="false"/>
    </xf>
    <xf numFmtId="164" fontId="50" fillId="0" borderId="0" xfId="0" applyFont="true" applyBorder="true" applyAlignment="true" applyProtection="true">
      <alignment horizontal="center" vertical="bottom" textRotation="0" wrapText="false" indent="0" shrinkToFit="false"/>
      <protection locked="true" hidden="false"/>
    </xf>
    <xf numFmtId="164" fontId="50" fillId="0" borderId="0" xfId="0" applyFont="true" applyBorder="fals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right" vertical="center" textRotation="0" wrapText="true" indent="0" shrinkToFit="false"/>
      <protection locked="true" hidden="false"/>
    </xf>
    <xf numFmtId="164" fontId="15" fillId="0" borderId="0" xfId="0" applyFont="true" applyBorder="true" applyAlignment="true" applyProtection="true">
      <alignment horizontal="center" vertical="center" textRotation="0" wrapText="false" indent="0" shrinkToFit="false"/>
      <protection locked="true" hidden="false"/>
    </xf>
    <xf numFmtId="164" fontId="7" fillId="0" borderId="0" xfId="0" applyFont="true" applyBorder="true" applyAlignment="true" applyProtection="true">
      <alignment horizontal="center" vertical="center" textRotation="0" wrapText="false" indent="0" shrinkToFit="false"/>
      <protection locked="true" hidden="false"/>
    </xf>
    <xf numFmtId="164" fontId="35" fillId="4" borderId="29" xfId="0" applyFont="true" applyBorder="true" applyAlignment="true" applyProtection="true">
      <alignment horizontal="center" vertical="center" textRotation="0" wrapText="true" indent="0" shrinkToFit="false"/>
      <protection locked="true" hidden="false"/>
    </xf>
    <xf numFmtId="164" fontId="35" fillId="4" borderId="14" xfId="0" applyFont="true" applyBorder="true" applyAlignment="true" applyProtection="true">
      <alignment horizontal="center" vertical="center" textRotation="0" wrapText="true" indent="0" shrinkToFit="false"/>
      <protection locked="true" hidden="false"/>
    </xf>
    <xf numFmtId="164" fontId="35" fillId="4" borderId="34" xfId="0" applyFont="true" applyBorder="true" applyAlignment="true" applyProtection="true">
      <alignment horizontal="center" vertical="center" textRotation="0" wrapText="false" indent="0" shrinkToFit="false"/>
      <protection locked="true" hidden="false"/>
    </xf>
    <xf numFmtId="164" fontId="35" fillId="4" borderId="12" xfId="0" applyFont="true" applyBorder="true" applyAlignment="true" applyProtection="true">
      <alignment horizontal="center" vertical="center" textRotation="0" wrapText="false" indent="0" shrinkToFit="false"/>
      <protection locked="true" hidden="false"/>
    </xf>
    <xf numFmtId="164" fontId="35" fillId="4" borderId="44" xfId="0" applyFont="true" applyBorder="true" applyAlignment="true" applyProtection="true">
      <alignment horizontal="center" vertical="center" textRotation="0" wrapText="false" indent="0" shrinkToFit="false"/>
      <protection locked="true" hidden="false"/>
    </xf>
    <xf numFmtId="164" fontId="35" fillId="4" borderId="31" xfId="0" applyFont="true" applyBorder="true" applyAlignment="true" applyProtection="true">
      <alignment horizontal="center" vertical="center" textRotation="0" wrapText="false" indent="0" shrinkToFit="false"/>
      <protection locked="true" hidden="false"/>
    </xf>
    <xf numFmtId="164" fontId="16" fillId="4" borderId="1" xfId="0" applyFont="true" applyBorder="true" applyAlignment="true" applyProtection="true">
      <alignment horizontal="center" vertical="center" textRotation="0" wrapText="true" indent="0" shrinkToFit="false"/>
      <protection locked="true" hidden="false"/>
    </xf>
    <xf numFmtId="164" fontId="11" fillId="4" borderId="1" xfId="0" applyFont="true" applyBorder="true" applyAlignment="true" applyProtection="true">
      <alignment horizontal="center" vertical="center" textRotation="0" wrapText="false" indent="0" shrinkToFit="false"/>
      <protection locked="true" hidden="false"/>
    </xf>
    <xf numFmtId="164" fontId="11" fillId="4" borderId="8" xfId="0" applyFont="true" applyBorder="true" applyAlignment="true" applyProtection="true">
      <alignment horizontal="center" vertical="center" textRotation="0" wrapText="false" indent="0" shrinkToFit="false"/>
      <protection locked="true" hidden="false"/>
    </xf>
    <xf numFmtId="164" fontId="35" fillId="0" borderId="7" xfId="0" applyFont="true" applyBorder="true" applyAlignment="true" applyProtection="true">
      <alignment horizontal="center" vertical="center" textRotation="0" wrapText="false" indent="0" shrinkToFit="false"/>
      <protection locked="true" hidden="false"/>
    </xf>
    <xf numFmtId="164" fontId="25" fillId="0" borderId="31" xfId="0" applyFont="true" applyBorder="true" applyAlignment="true" applyProtection="true">
      <alignment horizontal="center" vertical="center" textRotation="0" wrapText="false" indent="0" shrinkToFit="false"/>
      <protection locked="false" hidden="false"/>
    </xf>
    <xf numFmtId="181" fontId="15" fillId="0" borderId="1" xfId="0" applyFont="true" applyBorder="true" applyAlignment="false" applyProtection="true">
      <alignment horizontal="general" vertical="bottom" textRotation="0" wrapText="false" indent="0" shrinkToFit="false"/>
      <protection locked="false" hidden="false"/>
    </xf>
    <xf numFmtId="182" fontId="15" fillId="0" borderId="1" xfId="0" applyFont="true" applyBorder="true" applyAlignment="true" applyProtection="true">
      <alignment horizontal="center" vertical="center" textRotation="0" wrapText="false" indent="0" shrinkToFit="false"/>
      <protection locked="false" hidden="false"/>
    </xf>
    <xf numFmtId="165" fontId="15" fillId="0" borderId="1" xfId="0" applyFont="true" applyBorder="true" applyAlignment="true" applyProtection="true">
      <alignment horizontal="center" vertical="center" textRotation="0" wrapText="true" indent="0" shrinkToFit="false"/>
      <protection locked="false" hidden="false"/>
    </xf>
    <xf numFmtId="167" fontId="15" fillId="4" borderId="1" xfId="0" applyFont="true" applyBorder="true" applyAlignment="true" applyProtection="true">
      <alignment horizontal="general" vertical="center" textRotation="0" wrapText="false" indent="0" shrinkToFit="false"/>
      <protection locked="true" hidden="false"/>
    </xf>
    <xf numFmtId="164" fontId="15" fillId="0" borderId="1" xfId="0" applyFont="true" applyBorder="true" applyAlignment="true" applyProtection="true">
      <alignment horizontal="center" vertical="center" textRotation="0" wrapText="false" indent="0" shrinkToFit="false"/>
      <protection locked="false" hidden="false"/>
    </xf>
    <xf numFmtId="167" fontId="7" fillId="4" borderId="1" xfId="0" applyFont="true" applyBorder="true" applyAlignment="true" applyProtection="true">
      <alignment horizontal="right" vertical="center" textRotation="0" wrapText="false" indent="0" shrinkToFit="false"/>
      <protection locked="true" hidden="false"/>
    </xf>
    <xf numFmtId="167" fontId="7" fillId="4" borderId="8" xfId="0" applyFont="true" applyBorder="true" applyAlignment="true" applyProtection="true">
      <alignment horizontal="right" vertical="center" textRotation="0" wrapText="false" indent="0" shrinkToFit="false"/>
      <protection locked="true" hidden="false"/>
    </xf>
    <xf numFmtId="164" fontId="35" fillId="0" borderId="7" xfId="0" applyFont="true" applyBorder="true" applyAlignment="true" applyProtection="true">
      <alignment horizontal="center" vertical="center" textRotation="0" wrapText="false" indent="0" shrinkToFit="false"/>
      <protection locked="true" hidden="false"/>
    </xf>
    <xf numFmtId="164" fontId="25" fillId="0" borderId="31" xfId="0" applyFont="true" applyBorder="true" applyAlignment="true" applyProtection="true">
      <alignment horizontal="center" vertical="center" textRotation="0" wrapText="false" indent="0" shrinkToFit="false"/>
      <protection locked="false" hidden="false"/>
    </xf>
    <xf numFmtId="164" fontId="15" fillId="0" borderId="1" xfId="0" applyFont="true" applyBorder="true" applyAlignment="true" applyProtection="true">
      <alignment horizontal="general" vertical="center" textRotation="0" wrapText="true" indent="0" shrinkToFit="false"/>
      <protection locked="false" hidden="false"/>
    </xf>
    <xf numFmtId="165" fontId="15" fillId="0" borderId="1" xfId="0" applyFont="true" applyBorder="true" applyAlignment="true" applyProtection="true">
      <alignment horizontal="center" vertical="center" textRotation="0" wrapText="true" indent="0" shrinkToFit="false"/>
      <protection locked="false" hidden="false"/>
    </xf>
    <xf numFmtId="167" fontId="15" fillId="4" borderId="1" xfId="0" applyFont="true" applyBorder="true" applyAlignment="true" applyProtection="true">
      <alignment horizontal="general" vertical="center" textRotation="0" wrapText="true" indent="0" shrinkToFit="false"/>
      <protection locked="true" hidden="false"/>
    </xf>
    <xf numFmtId="164" fontId="15" fillId="0" borderId="1" xfId="0" applyFont="true" applyBorder="true" applyAlignment="true" applyProtection="true">
      <alignment horizontal="center" vertical="center" textRotation="0" wrapText="true" indent="0" shrinkToFit="false"/>
      <protection locked="false" hidden="false"/>
    </xf>
    <xf numFmtId="183" fontId="15" fillId="0" borderId="1" xfId="0" applyFont="true" applyBorder="true" applyAlignment="true" applyProtection="true">
      <alignment horizontal="center" vertical="center" textRotation="0" wrapText="true" indent="0" shrinkToFit="false"/>
      <protection locked="false" hidden="false"/>
    </xf>
    <xf numFmtId="164" fontId="13" fillId="4" borderId="40" xfId="0" applyFont="true" applyBorder="true" applyAlignment="true" applyProtection="true">
      <alignment horizontal="left" vertical="center" textRotation="0" wrapText="true" indent="0" shrinkToFit="false"/>
      <protection locked="true" hidden="false"/>
    </xf>
    <xf numFmtId="178" fontId="25" fillId="4" borderId="21" xfId="0" applyFont="true" applyBorder="true" applyAlignment="true" applyProtection="true">
      <alignment horizontal="right" vertical="center" textRotation="0" wrapText="true" indent="0" shrinkToFit="false"/>
      <protection locked="true" hidden="false"/>
    </xf>
    <xf numFmtId="164" fontId="7" fillId="4" borderId="21" xfId="0" applyFont="true" applyBorder="true" applyAlignment="true" applyProtection="true">
      <alignment horizontal="center" vertical="center" textRotation="0" wrapText="true" indent="0" shrinkToFit="false"/>
      <protection locked="true" hidden="false"/>
    </xf>
    <xf numFmtId="164" fontId="15" fillId="4" borderId="21" xfId="0" applyFont="true" applyBorder="true" applyAlignment="true" applyProtection="true">
      <alignment horizontal="center" vertical="center" textRotation="0" wrapText="true" indent="0" shrinkToFit="false"/>
      <protection locked="true" hidden="false"/>
    </xf>
    <xf numFmtId="167" fontId="13" fillId="4" borderId="21" xfId="0" applyFont="true" applyBorder="true" applyAlignment="true" applyProtection="true">
      <alignment horizontal="general" vertical="center" textRotation="0" wrapText="true" indent="0" shrinkToFit="false"/>
      <protection locked="true" hidden="false"/>
    </xf>
    <xf numFmtId="172" fontId="15" fillId="4" borderId="21" xfId="0" applyFont="true" applyBorder="true" applyAlignment="true" applyProtection="true">
      <alignment horizontal="center" vertical="center" textRotation="0" wrapText="true" indent="0" shrinkToFit="false"/>
      <protection locked="true" hidden="false"/>
    </xf>
    <xf numFmtId="164" fontId="15" fillId="4" borderId="21" xfId="0" applyFont="true" applyBorder="true" applyAlignment="true" applyProtection="true">
      <alignment horizontal="center" vertical="center" textRotation="0" wrapText="false" indent="0" shrinkToFit="false"/>
      <protection locked="true" hidden="false"/>
    </xf>
    <xf numFmtId="178" fontId="25" fillId="4" borderId="42" xfId="0" applyFont="true" applyBorder="true" applyAlignment="true" applyProtection="true">
      <alignment horizontal="right" vertical="center" textRotation="0" wrapText="true" indent="0" shrinkToFit="false"/>
      <protection locked="true" hidden="false"/>
    </xf>
    <xf numFmtId="164" fontId="50" fillId="0" borderId="0" xfId="0" applyFont="true" applyBorder="false" applyAlignment="false" applyProtection="false">
      <alignment horizontal="general" vertical="bottom" textRotation="0" wrapText="false" indent="0" shrinkToFit="false"/>
      <protection locked="true" hidden="false"/>
    </xf>
    <xf numFmtId="164" fontId="50" fillId="0" borderId="0" xfId="0" applyFont="true" applyBorder="true" applyAlignment="true" applyProtection="false">
      <alignment horizontal="center" vertical="bottom" textRotation="0" wrapText="false" indent="0" shrinkToFit="false"/>
      <protection locked="true" hidden="false"/>
    </xf>
    <xf numFmtId="164" fontId="50" fillId="0" borderId="1" xfId="0" applyFont="true" applyBorder="true" applyAlignment="true" applyProtection="false">
      <alignment horizontal="center" vertical="bottom" textRotation="0" wrapText="false" indent="0" shrinkToFit="false"/>
      <protection locked="true" hidden="false"/>
    </xf>
    <xf numFmtId="164" fontId="50" fillId="0" borderId="1" xfId="0" applyFont="true" applyBorder="true" applyAlignment="false" applyProtection="false">
      <alignment horizontal="general" vertical="bottom" textRotation="0" wrapText="false" indent="0" shrinkToFit="false"/>
      <protection locked="true" hidden="false"/>
    </xf>
    <xf numFmtId="167" fontId="52" fillId="0" borderId="0" xfId="20" applyFont="true" applyBorder="false" applyAlignment="false" applyProtection="false">
      <alignment horizontal="general" vertical="bottom" textRotation="0" wrapText="false" indent="0" shrinkToFit="false"/>
      <protection locked="true" hidden="false"/>
    </xf>
    <xf numFmtId="164" fontId="52" fillId="0" borderId="0" xfId="20" applyFont="true" applyBorder="false" applyAlignment="false" applyProtection="false">
      <alignment horizontal="general" vertical="bottom" textRotation="0" wrapText="false" indent="0" shrinkToFit="false"/>
      <protection locked="true" hidden="false"/>
    </xf>
    <xf numFmtId="184" fontId="53" fillId="0" borderId="0" xfId="20" applyFont="true" applyBorder="false" applyAlignment="false" applyProtection="false">
      <alignment horizontal="general" vertical="bottom" textRotation="0" wrapText="false" indent="0" shrinkToFit="false"/>
      <protection locked="true" hidden="false"/>
    </xf>
    <xf numFmtId="167" fontId="53" fillId="0" borderId="0" xfId="20" applyFont="true" applyBorder="false" applyAlignment="false" applyProtection="false">
      <alignment horizontal="general" vertical="bottom" textRotation="0" wrapText="false" indent="0" shrinkToFit="false"/>
      <protection locked="true" hidden="false"/>
    </xf>
    <xf numFmtId="164" fontId="53" fillId="0" borderId="0" xfId="2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Normalny 2" xfId="20"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DD9C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sharedStrings" Target="sharedStrings.xml"/>
</Relationships>
</file>

<file path=xl/tables/table1.xml><?xml version="1.0" encoding="utf-8"?>
<table xmlns="http://schemas.openxmlformats.org/spreadsheetml/2006/main" id="1" name="Tabela_NS_S_OUT" displayName="Tabela_NS_S_OUT" ref="A2:H694" headerRowCount="1" totalsRowCount="0" totalsRowShown="0">
  <tableColumns count="8">
    <tableColumn id="1" name="SYM"/>
    <tableColumn id="2" name="info"/>
    <tableColumn id="3" name="NAZWA"/>
    <tableColumn id="4" name="JM"/>
    <tableColumn id="5" name="FADN_REG"/>
    <tableColumn id="6" name="LM_P"/>
    <tableColumn id="7" name="LM_S"/>
    <tableColumn id="8" name="Kolumna1"/>
  </tableColumns>
</table>
</file>

<file path=xl/worksheets/_rels/sheet9.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X65536"/>
  <sheetViews>
    <sheetView windowProtection="false" showFormulas="false" showGridLines="true" showRowColHeaders="true" showZeros="true" rightToLeft="false" tabSelected="true" showOutlineSymbols="true" defaultGridColor="true" view="pageBreakPreview" topLeftCell="A10" colorId="64" zoomScale="120" zoomScaleNormal="140" zoomScalePageLayoutView="120" workbookViewId="0">
      <selection pane="topLeft" activeCell="L20" activeCellId="0" sqref="L20"/>
    </sheetView>
  </sheetViews>
  <sheetFormatPr defaultRowHeight="20.25"/>
  <cols>
    <col collapsed="false" hidden="false" max="1" min="1" style="1" width="3.64285714285714"/>
    <col collapsed="false" hidden="false" max="4" min="2" style="1" width="5.80612244897959"/>
    <col collapsed="false" hidden="false" max="5" min="5" style="1" width="2.83673469387755"/>
    <col collapsed="false" hidden="false" max="6" min="6" style="1" width="5.80612244897959"/>
    <col collapsed="false" hidden="false" max="7" min="7" style="1" width="6.3469387755102"/>
    <col collapsed="false" hidden="false" max="8" min="8" style="1" width="12.6887755102041"/>
    <col collapsed="false" hidden="false" max="9" min="9" style="1" width="12.5561224489796"/>
    <col collapsed="false" hidden="false" max="10" min="10" style="1" width="15.5255102040816"/>
    <col collapsed="false" hidden="false" max="11" min="11" style="1" width="8.63775510204082"/>
    <col collapsed="false" hidden="false" max="12" min="12" style="1" width="9.17857142857143"/>
    <col collapsed="false" hidden="false" max="13" min="13" style="1" width="9.58673469387755"/>
    <col collapsed="false" hidden="false" max="14" min="14" style="1" width="7.4234693877551"/>
    <col collapsed="false" hidden="false" max="15" min="15" style="1" width="12.9591836734694"/>
    <col collapsed="false" hidden="false" max="1025" min="16" style="1" width="9.04591836734694"/>
  </cols>
  <sheetData>
    <row r="1" customFormat="false" ht="21.75" hidden="false" customHeight="true" outlineLevel="0" collapsed="false">
      <c r="A1" s="2" t="s">
        <v>0</v>
      </c>
      <c r="B1" s="2"/>
      <c r="C1" s="2"/>
      <c r="D1" s="2"/>
      <c r="E1" s="2"/>
      <c r="F1" s="2"/>
      <c r="G1" s="2"/>
      <c r="H1" s="3" t="s">
        <v>1</v>
      </c>
      <c r="I1" s="4" t="s">
        <v>2</v>
      </c>
      <c r="J1" s="4"/>
      <c r="K1" s="5" t="s">
        <v>3</v>
      </c>
      <c r="L1" s="6"/>
      <c r="M1" s="6"/>
      <c r="N1" s="6"/>
      <c r="O1" s="6"/>
      <c r="P1" s="6"/>
      <c r="Q1" s="6"/>
      <c r="R1" s="6"/>
    </row>
    <row r="2" customFormat="false" ht="24" hidden="false" customHeight="true" outlineLevel="0" collapsed="false">
      <c r="A2" s="7"/>
      <c r="B2" s="7"/>
      <c r="C2" s="7"/>
      <c r="D2" s="8" t="s">
        <v>4</v>
      </c>
      <c r="E2" s="8"/>
      <c r="F2" s="8"/>
      <c r="G2" s="8"/>
      <c r="H2" s="9"/>
      <c r="I2" s="9"/>
      <c r="J2" s="9"/>
      <c r="K2" s="9"/>
      <c r="L2" s="9"/>
      <c r="M2" s="9"/>
      <c r="N2" s="9"/>
      <c r="O2" s="9"/>
      <c r="P2" s="9"/>
      <c r="Q2" s="9"/>
    </row>
    <row r="3" customFormat="false" ht="11.25" hidden="false" customHeight="true" outlineLevel="0" collapsed="false">
      <c r="A3" s="7"/>
      <c r="B3" s="7"/>
      <c r="C3" s="7"/>
      <c r="D3" s="10" t="s">
        <v>5</v>
      </c>
      <c r="E3" s="10"/>
      <c r="F3" s="10"/>
      <c r="G3" s="10"/>
      <c r="H3" s="9"/>
      <c r="I3" s="9"/>
      <c r="J3" s="9"/>
      <c r="K3" s="9"/>
      <c r="L3" s="9"/>
      <c r="M3" s="9"/>
      <c r="N3" s="9"/>
      <c r="O3" s="9"/>
      <c r="P3" s="9"/>
      <c r="Q3" s="9"/>
    </row>
    <row r="4" customFormat="false" ht="27" hidden="false" customHeight="true" outlineLevel="0" collapsed="false">
      <c r="A4" s="11" t="s">
        <v>6</v>
      </c>
      <c r="B4" s="11"/>
      <c r="C4" s="11"/>
      <c r="D4" s="11"/>
      <c r="E4" s="11"/>
      <c r="F4" s="11"/>
      <c r="G4" s="11"/>
      <c r="H4" s="11"/>
      <c r="I4" s="11"/>
      <c r="J4" s="11"/>
      <c r="K4" s="11"/>
      <c r="L4" s="6"/>
      <c r="M4" s="6"/>
      <c r="N4" s="6"/>
      <c r="O4" s="6"/>
      <c r="P4" s="6"/>
      <c r="Q4" s="6"/>
      <c r="R4" s="6"/>
    </row>
    <row r="5" customFormat="false" ht="10.5" hidden="false" customHeight="true" outlineLevel="0" collapsed="false">
      <c r="A5" s="11"/>
      <c r="B5" s="11"/>
      <c r="C5" s="11"/>
      <c r="D5" s="11"/>
      <c r="E5" s="11"/>
      <c r="F5" s="11"/>
      <c r="G5" s="11"/>
      <c r="H5" s="11"/>
      <c r="I5" s="11"/>
      <c r="J5" s="11"/>
      <c r="K5" s="11"/>
      <c r="L5" s="11"/>
      <c r="M5" s="11"/>
      <c r="N5" s="11"/>
      <c r="O5" s="11"/>
      <c r="P5" s="11"/>
      <c r="Q5" s="11"/>
      <c r="R5" s="11"/>
    </row>
    <row r="6" customFormat="false" ht="13.5" hidden="false" customHeight="true" outlineLevel="0" collapsed="false">
      <c r="A6" s="12" t="s">
        <v>7</v>
      </c>
      <c r="B6" s="12"/>
      <c r="C6" s="12"/>
      <c r="D6" s="12"/>
      <c r="E6" s="12"/>
      <c r="F6" s="12"/>
      <c r="G6" s="6"/>
      <c r="H6" s="6"/>
      <c r="I6" s="6"/>
      <c r="J6" s="6"/>
      <c r="K6" s="6"/>
      <c r="L6" s="6"/>
      <c r="M6" s="6"/>
      <c r="N6" s="11"/>
      <c r="O6" s="11"/>
      <c r="P6" s="11"/>
      <c r="Q6" s="11"/>
      <c r="R6" s="11"/>
    </row>
    <row r="7" customFormat="false" ht="6" hidden="false" customHeight="true" outlineLevel="0" collapsed="false">
      <c r="A7" s="11"/>
      <c r="B7" s="11"/>
      <c r="C7" s="11"/>
      <c r="D7" s="11"/>
      <c r="E7" s="11"/>
      <c r="F7" s="11"/>
      <c r="G7" s="11"/>
      <c r="H7" s="11"/>
      <c r="I7" s="11"/>
      <c r="J7" s="11"/>
      <c r="K7" s="11"/>
      <c r="L7" s="11"/>
      <c r="M7" s="11"/>
      <c r="N7" s="11"/>
      <c r="O7" s="11"/>
      <c r="P7" s="11"/>
      <c r="Q7" s="11"/>
      <c r="R7" s="11"/>
    </row>
    <row r="8" customFormat="false" ht="16.5" hidden="false" customHeight="true" outlineLevel="0" collapsed="false">
      <c r="A8" s="13" t="s">
        <v>8</v>
      </c>
      <c r="B8" s="13"/>
      <c r="C8" s="13"/>
      <c r="D8" s="13"/>
      <c r="E8" s="13"/>
      <c r="F8" s="13"/>
      <c r="G8" s="14" t="s">
        <v>9</v>
      </c>
      <c r="H8" s="14"/>
      <c r="I8" s="14"/>
      <c r="J8" s="14"/>
      <c r="K8" s="14"/>
      <c r="L8" s="15"/>
      <c r="M8" s="15"/>
      <c r="N8" s="15"/>
      <c r="O8" s="16"/>
      <c r="P8" s="16"/>
      <c r="Q8" s="12"/>
      <c r="R8" s="12"/>
    </row>
    <row r="9" customFormat="false" ht="16.5" hidden="false" customHeight="true" outlineLevel="0" collapsed="false">
      <c r="A9" s="17"/>
      <c r="B9" s="17"/>
      <c r="C9" s="17"/>
      <c r="D9" s="17"/>
      <c r="E9" s="17"/>
      <c r="F9" s="17"/>
      <c r="G9" s="16"/>
      <c r="H9" s="16"/>
      <c r="I9" s="16"/>
      <c r="J9" s="16"/>
      <c r="K9" s="16"/>
      <c r="L9" s="15"/>
      <c r="M9" s="15"/>
      <c r="N9" s="15"/>
      <c r="O9" s="16"/>
      <c r="P9" s="16"/>
      <c r="Q9" s="12"/>
      <c r="R9" s="12"/>
    </row>
    <row r="10" customFormat="false" ht="40.5" hidden="false" customHeight="true" outlineLevel="0" collapsed="false">
      <c r="A10" s="13" t="s">
        <v>10</v>
      </c>
      <c r="B10" s="13"/>
      <c r="C10" s="13"/>
      <c r="D10" s="13"/>
      <c r="E10" s="13"/>
      <c r="F10" s="13"/>
      <c r="G10" s="18" t="s">
        <v>9</v>
      </c>
      <c r="H10" s="18"/>
      <c r="I10" s="19" t="s">
        <v>11</v>
      </c>
      <c r="J10" s="20" t="s">
        <v>12</v>
      </c>
      <c r="K10" s="20"/>
      <c r="L10" s="15"/>
      <c r="M10" s="15"/>
      <c r="N10" s="15"/>
      <c r="O10" s="16"/>
      <c r="P10" s="16"/>
      <c r="Q10" s="12"/>
      <c r="R10" s="12"/>
    </row>
    <row r="11" customFormat="false" ht="8.25" hidden="false" customHeight="true" outlineLevel="0" collapsed="false">
      <c r="A11" s="13"/>
      <c r="B11" s="13"/>
      <c r="C11" s="13"/>
      <c r="D11" s="13"/>
      <c r="E11" s="13"/>
      <c r="F11" s="13"/>
      <c r="G11" s="13"/>
      <c r="H11" s="13"/>
      <c r="I11" s="13"/>
      <c r="J11" s="13"/>
      <c r="K11" s="13"/>
      <c r="L11" s="15"/>
      <c r="M11" s="15"/>
      <c r="N11" s="15"/>
      <c r="O11" s="16"/>
      <c r="P11" s="16"/>
      <c r="Q11" s="12"/>
      <c r="R11" s="12"/>
    </row>
    <row r="12" customFormat="false" ht="16.5" hidden="false" customHeight="true" outlineLevel="0" collapsed="false">
      <c r="A12" s="13" t="s">
        <v>13</v>
      </c>
      <c r="B12" s="13"/>
      <c r="C12" s="13"/>
      <c r="D12" s="13"/>
      <c r="E12" s="13"/>
      <c r="F12" s="13"/>
      <c r="G12" s="14" t="s">
        <v>9</v>
      </c>
      <c r="H12" s="14"/>
      <c r="I12" s="14"/>
      <c r="J12" s="14"/>
      <c r="K12" s="14"/>
      <c r="L12" s="15"/>
      <c r="M12" s="15"/>
      <c r="N12" s="15"/>
      <c r="O12" s="16"/>
      <c r="P12" s="16"/>
      <c r="Q12" s="12"/>
      <c r="R12" s="12"/>
    </row>
    <row r="13" customFormat="false" ht="40.5" hidden="false" customHeight="true" outlineLevel="0" collapsed="false">
      <c r="A13" s="13" t="s">
        <v>14</v>
      </c>
      <c r="B13" s="13"/>
      <c r="C13" s="13"/>
      <c r="D13" s="13"/>
      <c r="E13" s="13"/>
      <c r="F13" s="13"/>
      <c r="G13" s="18" t="s">
        <v>9</v>
      </c>
      <c r="H13" s="18"/>
      <c r="I13" s="19" t="s">
        <v>11</v>
      </c>
      <c r="J13" s="20" t="s">
        <v>12</v>
      </c>
      <c r="K13" s="20"/>
      <c r="L13" s="15"/>
      <c r="M13" s="15"/>
      <c r="N13" s="15"/>
      <c r="O13" s="16"/>
      <c r="P13" s="16"/>
      <c r="Q13" s="12"/>
      <c r="R13" s="12"/>
    </row>
    <row r="14" customFormat="false" ht="7.5" hidden="false" customHeight="true" outlineLevel="0" collapsed="false">
      <c r="L14" s="15"/>
      <c r="M14" s="15"/>
      <c r="N14" s="15"/>
      <c r="O14" s="16"/>
      <c r="P14" s="16"/>
      <c r="Q14" s="12"/>
      <c r="R14" s="12"/>
    </row>
    <row r="15" customFormat="false" ht="40.5" hidden="false" customHeight="true" outlineLevel="0" collapsed="false">
      <c r="A15" s="13" t="s">
        <v>15</v>
      </c>
      <c r="B15" s="13"/>
      <c r="C15" s="13"/>
      <c r="D15" s="13"/>
      <c r="E15" s="13"/>
      <c r="F15" s="18" t="s">
        <v>16</v>
      </c>
      <c r="G15" s="18"/>
      <c r="H15" s="18"/>
      <c r="I15" s="19" t="s">
        <v>11</v>
      </c>
      <c r="J15" s="20" t="s">
        <v>17</v>
      </c>
      <c r="K15" s="20"/>
      <c r="L15" s="15"/>
      <c r="M15" s="15"/>
      <c r="N15" s="15"/>
      <c r="O15" s="16"/>
      <c r="P15" s="16"/>
      <c r="Q15" s="12"/>
      <c r="R15" s="12"/>
    </row>
    <row r="16" customFormat="false" ht="8.25" hidden="false" customHeight="true" outlineLevel="0" collapsed="false">
      <c r="A16" s="21"/>
      <c r="B16" s="21"/>
      <c r="C16" s="21"/>
      <c r="D16" s="21"/>
      <c r="E16" s="21"/>
      <c r="F16" s="21"/>
      <c r="G16" s="21"/>
      <c r="H16" s="21"/>
      <c r="I16" s="21"/>
      <c r="J16" s="21"/>
      <c r="K16" s="21"/>
      <c r="L16" s="15"/>
      <c r="M16" s="15"/>
      <c r="N16" s="15"/>
      <c r="O16" s="16"/>
      <c r="P16" s="16"/>
      <c r="Q16" s="12"/>
      <c r="R16" s="12"/>
    </row>
    <row r="17" customFormat="false" ht="40.5" hidden="false" customHeight="true" outlineLevel="0" collapsed="false">
      <c r="A17" s="22" t="s">
        <v>18</v>
      </c>
      <c r="B17" s="22"/>
      <c r="C17" s="22"/>
      <c r="D17" s="22"/>
      <c r="E17" s="22"/>
      <c r="F17" s="18" t="s">
        <v>19</v>
      </c>
      <c r="G17" s="18"/>
      <c r="H17" s="18"/>
      <c r="I17" s="19" t="s">
        <v>11</v>
      </c>
      <c r="J17" s="20" t="s">
        <v>17</v>
      </c>
      <c r="K17" s="20"/>
      <c r="L17" s="15"/>
      <c r="M17" s="15"/>
      <c r="N17" s="15"/>
      <c r="O17" s="16"/>
      <c r="P17" s="16"/>
      <c r="Q17" s="12"/>
      <c r="R17" s="12"/>
    </row>
    <row r="18" customFormat="false" ht="8.25" hidden="false" customHeight="true" outlineLevel="0" collapsed="false">
      <c r="A18" s="13"/>
      <c r="B18" s="13"/>
      <c r="C18" s="13"/>
      <c r="D18" s="13"/>
      <c r="E18" s="16"/>
      <c r="F18" s="23"/>
      <c r="G18" s="23"/>
      <c r="H18" s="23"/>
      <c r="I18" s="19"/>
      <c r="J18" s="23"/>
      <c r="K18" s="23"/>
      <c r="L18" s="15"/>
      <c r="M18" s="15"/>
      <c r="N18" s="15"/>
      <c r="O18" s="16"/>
      <c r="P18" s="16"/>
      <c r="Q18" s="24"/>
      <c r="R18" s="25"/>
    </row>
    <row r="19" customFormat="false" ht="31.5" hidden="false" customHeight="true" outlineLevel="0" collapsed="false">
      <c r="A19" s="26" t="s">
        <v>20</v>
      </c>
      <c r="B19" s="26"/>
      <c r="C19" s="26"/>
      <c r="D19" s="26"/>
      <c r="E19" s="26"/>
      <c r="F19" s="26"/>
      <c r="G19" s="26"/>
      <c r="H19" s="26"/>
      <c r="I19" s="26"/>
      <c r="J19" s="26"/>
      <c r="K19" s="26"/>
      <c r="L19" s="27"/>
      <c r="M19" s="27"/>
      <c r="N19" s="27"/>
      <c r="O19" s="28"/>
      <c r="P19" s="28"/>
      <c r="Q19" s="28"/>
      <c r="R19" s="28"/>
    </row>
    <row r="20" customFormat="false" ht="13.5" hidden="false" customHeight="true" outlineLevel="0" collapsed="false">
      <c r="A20" s="26" t="s">
        <v>21</v>
      </c>
      <c r="B20" s="26"/>
      <c r="C20" s="26"/>
      <c r="D20" s="26"/>
      <c r="E20" s="26"/>
      <c r="F20" s="26"/>
      <c r="G20" s="29" t="s">
        <v>22</v>
      </c>
      <c r="H20" s="29"/>
      <c r="I20" s="29"/>
      <c r="J20" s="29"/>
      <c r="K20" s="29"/>
      <c r="L20" s="30"/>
      <c r="M20" s="30"/>
      <c r="N20" s="30"/>
    </row>
    <row r="21" customFormat="false" ht="9" hidden="false" customHeight="true" outlineLevel="0" collapsed="false">
      <c r="A21" s="31"/>
      <c r="B21" s="31"/>
      <c r="C21" s="31"/>
      <c r="D21" s="31"/>
      <c r="E21" s="31"/>
      <c r="F21" s="31"/>
      <c r="G21" s="31"/>
      <c r="H21" s="25"/>
      <c r="I21" s="25"/>
      <c r="J21" s="25"/>
      <c r="K21" s="25"/>
      <c r="L21" s="32"/>
      <c r="M21" s="32"/>
      <c r="N21" s="32"/>
      <c r="O21" s="33"/>
      <c r="P21" s="33"/>
      <c r="Q21" s="33"/>
      <c r="R21" s="33"/>
    </row>
    <row r="22" customFormat="false" ht="13.5" hidden="false" customHeight="true" outlineLevel="0" collapsed="false">
      <c r="A22" s="34"/>
      <c r="B22" s="34"/>
      <c r="C22" s="34"/>
      <c r="D22" s="34"/>
      <c r="E22" s="34"/>
      <c r="F22" s="34"/>
      <c r="G22" s="34"/>
      <c r="H22" s="35"/>
      <c r="I22" s="36"/>
      <c r="J22" s="36"/>
      <c r="L22" s="37"/>
      <c r="M22" s="37"/>
      <c r="N22" s="37"/>
    </row>
    <row r="23" customFormat="false" ht="26.25" hidden="false" customHeight="true" outlineLevel="0" collapsed="false">
      <c r="A23" s="38" t="s">
        <v>23</v>
      </c>
      <c r="B23" s="38"/>
      <c r="C23" s="38"/>
      <c r="D23" s="38"/>
      <c r="E23" s="38"/>
      <c r="F23" s="38"/>
      <c r="G23" s="38"/>
      <c r="H23" s="39" t="s">
        <v>24</v>
      </c>
      <c r="I23" s="39"/>
      <c r="J23" s="40" t="s">
        <v>25</v>
      </c>
      <c r="K23" s="41" t="s">
        <v>26</v>
      </c>
      <c r="L23" s="37"/>
      <c r="M23" s="37"/>
      <c r="N23" s="37"/>
    </row>
    <row r="24" customFormat="false" ht="22.5" hidden="false" customHeight="true" outlineLevel="0" collapsed="false">
      <c r="A24" s="42" t="s">
        <v>27</v>
      </c>
      <c r="B24" s="42"/>
      <c r="C24" s="42"/>
      <c r="D24" s="42"/>
      <c r="E24" s="42"/>
      <c r="F24" s="42"/>
      <c r="G24" s="42"/>
      <c r="H24" s="42"/>
      <c r="I24" s="42"/>
      <c r="J24" s="42"/>
      <c r="K24" s="42"/>
      <c r="L24" s="37"/>
      <c r="M24" s="37"/>
      <c r="N24" s="37"/>
    </row>
    <row r="25" customFormat="false" ht="13.5" hidden="false" customHeight="true" outlineLevel="0" collapsed="false">
      <c r="A25" s="43" t="s">
        <v>28</v>
      </c>
      <c r="B25" s="43"/>
      <c r="C25" s="43"/>
      <c r="D25" s="44" t="s">
        <v>29</v>
      </c>
      <c r="E25" s="44"/>
      <c r="F25" s="44"/>
      <c r="G25" s="44"/>
      <c r="H25" s="43" t="s">
        <v>30</v>
      </c>
      <c r="I25" s="43"/>
      <c r="J25" s="45" t="s">
        <v>31</v>
      </c>
      <c r="K25" s="46" t="s">
        <v>32</v>
      </c>
      <c r="L25" s="37"/>
      <c r="M25" s="37"/>
      <c r="N25" s="37"/>
    </row>
    <row r="26" customFormat="false" ht="13.5" hidden="false" customHeight="true" outlineLevel="0" collapsed="false">
      <c r="A26" s="43" t="s">
        <v>33</v>
      </c>
      <c r="B26" s="43"/>
      <c r="C26" s="44" t="s">
        <v>34</v>
      </c>
      <c r="D26" s="44"/>
      <c r="E26" s="43" t="s">
        <v>35</v>
      </c>
      <c r="F26" s="43"/>
      <c r="G26" s="45"/>
      <c r="H26" s="47"/>
      <c r="I26" s="37"/>
      <c r="J26" s="48"/>
      <c r="K26" s="37"/>
      <c r="L26" s="37"/>
      <c r="M26" s="37"/>
      <c r="N26" s="37"/>
    </row>
    <row r="27" customFormat="false" ht="13.5" hidden="false" customHeight="true" outlineLevel="0" collapsed="false">
      <c r="B27" s="49"/>
      <c r="C27" s="49"/>
      <c r="D27" s="34"/>
      <c r="E27" s="34"/>
      <c r="F27" s="34"/>
      <c r="G27" s="34"/>
      <c r="H27" s="50"/>
      <c r="I27" s="36"/>
      <c r="J27" s="36"/>
      <c r="L27" s="37"/>
      <c r="M27" s="37"/>
      <c r="N27" s="37"/>
    </row>
    <row r="28" customFormat="false" ht="12.75" hidden="false" customHeight="false" outlineLevel="0" collapsed="false">
      <c r="A28" s="17" t="s">
        <v>36</v>
      </c>
      <c r="B28" s="17"/>
      <c r="C28" s="17"/>
      <c r="D28" s="17"/>
      <c r="E28" s="17"/>
      <c r="F28" s="17"/>
      <c r="G28" s="17"/>
      <c r="H28" s="17"/>
      <c r="I28" s="17" t="s">
        <v>37</v>
      </c>
      <c r="L28" s="51"/>
      <c r="M28" s="51"/>
      <c r="N28" s="51"/>
    </row>
    <row r="29" customFormat="false" ht="12.75" hidden="false" customHeight="false" outlineLevel="0" collapsed="false">
      <c r="A29" s="17" t="s">
        <v>38</v>
      </c>
      <c r="B29" s="52" t="s">
        <v>39</v>
      </c>
      <c r="C29" s="52"/>
      <c r="D29" s="52"/>
      <c r="E29" s="52"/>
      <c r="F29" s="52"/>
      <c r="G29" s="52"/>
      <c r="I29" s="53" t="s">
        <v>39</v>
      </c>
      <c r="J29" s="53"/>
      <c r="K29" s="53"/>
      <c r="L29" s="51"/>
      <c r="M29" s="51"/>
      <c r="N29" s="51"/>
    </row>
    <row r="30" customFormat="false" ht="12.75" hidden="false" customHeight="false" outlineLevel="0" collapsed="false">
      <c r="A30" s="17" t="s">
        <v>40</v>
      </c>
      <c r="B30" s="52" t="s">
        <v>39</v>
      </c>
      <c r="C30" s="52"/>
      <c r="D30" s="52"/>
      <c r="E30" s="52"/>
      <c r="F30" s="52"/>
      <c r="G30" s="52"/>
      <c r="H30" s="17"/>
      <c r="I30" s="53" t="s">
        <v>39</v>
      </c>
      <c r="J30" s="53"/>
      <c r="K30" s="53"/>
      <c r="L30" s="51"/>
      <c r="M30" s="51"/>
      <c r="N30" s="51"/>
    </row>
    <row r="31" customFormat="false" ht="12.75" hidden="false" customHeight="false" outlineLevel="0" collapsed="false">
      <c r="A31" s="17" t="s">
        <v>41</v>
      </c>
      <c r="B31" s="52" t="s">
        <v>39</v>
      </c>
      <c r="C31" s="52"/>
      <c r="D31" s="52"/>
      <c r="E31" s="52"/>
      <c r="F31" s="52"/>
      <c r="G31" s="52"/>
      <c r="H31" s="17"/>
      <c r="I31" s="53" t="s">
        <v>39</v>
      </c>
      <c r="J31" s="53"/>
      <c r="K31" s="53"/>
      <c r="L31" s="51"/>
      <c r="M31" s="51"/>
      <c r="N31" s="51"/>
    </row>
    <row r="32" customFormat="false" ht="12.75" hidden="false" customHeight="false" outlineLevel="0" collapsed="false">
      <c r="A32" s="17" t="s">
        <v>42</v>
      </c>
      <c r="B32" s="52" t="s">
        <v>39</v>
      </c>
      <c r="C32" s="52"/>
      <c r="D32" s="52"/>
      <c r="E32" s="52"/>
      <c r="F32" s="52"/>
      <c r="G32" s="52"/>
      <c r="H32" s="17"/>
      <c r="I32" s="53" t="s">
        <v>39</v>
      </c>
      <c r="J32" s="53"/>
      <c r="K32" s="53"/>
      <c r="L32" s="51"/>
      <c r="M32" s="51"/>
      <c r="N32" s="51"/>
    </row>
    <row r="33" customFormat="false" ht="12" hidden="false" customHeight="true" outlineLevel="0" collapsed="false">
      <c r="A33" s="17" t="s">
        <v>43</v>
      </c>
      <c r="B33" s="52" t="s">
        <v>39</v>
      </c>
      <c r="C33" s="52"/>
      <c r="D33" s="52"/>
      <c r="E33" s="52"/>
      <c r="F33" s="52"/>
      <c r="G33" s="52"/>
      <c r="H33" s="17"/>
      <c r="I33" s="53" t="s">
        <v>39</v>
      </c>
      <c r="J33" s="53"/>
      <c r="K33" s="53"/>
      <c r="L33" s="37"/>
      <c r="M33" s="37"/>
      <c r="N33" s="37"/>
    </row>
    <row r="34" s="55" customFormat="true" ht="9" hidden="false" customHeight="true" outlineLevel="0" collapsed="false">
      <c r="A34" s="1"/>
      <c r="B34" s="1"/>
      <c r="C34" s="1"/>
      <c r="D34" s="1"/>
      <c r="E34" s="1"/>
      <c r="F34" s="1"/>
      <c r="G34" s="1"/>
      <c r="H34" s="1"/>
      <c r="I34" s="1"/>
      <c r="J34" s="1"/>
      <c r="K34" s="1"/>
      <c r="L34" s="54"/>
      <c r="M34" s="54"/>
      <c r="N34" s="54"/>
    </row>
    <row r="35" customFormat="false" ht="12.75" hidden="false" customHeight="true" outlineLevel="0" collapsed="false">
      <c r="A35" s="56" t="s">
        <v>44</v>
      </c>
      <c r="B35" s="56"/>
      <c r="C35" s="56"/>
      <c r="D35" s="56"/>
      <c r="E35" s="57" t="s">
        <v>45</v>
      </c>
      <c r="F35" s="57"/>
      <c r="G35" s="57"/>
      <c r="H35" s="58" t="s">
        <v>46</v>
      </c>
      <c r="I35" s="58"/>
      <c r="J35" s="58"/>
      <c r="K35" s="58"/>
      <c r="L35" s="54"/>
      <c r="M35" s="54"/>
      <c r="N35" s="54"/>
    </row>
    <row r="36" customFormat="false" ht="22.5" hidden="false" customHeight="true" outlineLevel="0" collapsed="false">
      <c r="A36" s="59" t="s">
        <v>47</v>
      </c>
      <c r="B36" s="59"/>
      <c r="C36" s="59"/>
      <c r="D36" s="59"/>
      <c r="E36" s="59"/>
      <c r="F36" s="59"/>
      <c r="G36" s="59"/>
      <c r="H36" s="59"/>
      <c r="I36" s="59"/>
      <c r="J36" s="59"/>
      <c r="K36" s="59"/>
      <c r="L36" s="54"/>
      <c r="M36" s="54"/>
      <c r="N36" s="54"/>
    </row>
    <row r="37" customFormat="false" ht="12" hidden="false" customHeight="true" outlineLevel="0" collapsed="false">
      <c r="A37" s="60"/>
      <c r="B37" s="61" t="s">
        <v>48</v>
      </c>
      <c r="C37" s="61"/>
      <c r="D37" s="61"/>
      <c r="E37" s="62" t="s">
        <v>49</v>
      </c>
      <c r="F37" s="63" t="s">
        <v>50</v>
      </c>
      <c r="G37" s="60"/>
      <c r="H37" s="60"/>
      <c r="I37" s="60"/>
      <c r="J37" s="60"/>
      <c r="K37" s="60"/>
      <c r="L37" s="54"/>
      <c r="M37" s="54"/>
      <c r="N37" s="54"/>
    </row>
    <row r="38" customFormat="false" ht="11.25" hidden="false" customHeight="true" outlineLevel="0" collapsed="false">
      <c r="A38" s="64"/>
      <c r="B38" s="58"/>
      <c r="C38" s="58"/>
      <c r="D38" s="58"/>
      <c r="E38" s="58"/>
      <c r="F38" s="58"/>
      <c r="G38" s="65" t="s">
        <v>51</v>
      </c>
      <c r="H38" s="66" t="s">
        <v>52</v>
      </c>
      <c r="I38" s="66"/>
      <c r="L38" s="54"/>
      <c r="M38" s="54"/>
      <c r="N38" s="54"/>
    </row>
    <row r="39" customFormat="false" ht="11.25" hidden="false" customHeight="true" outlineLevel="0" collapsed="false">
      <c r="A39" s="57" t="s">
        <v>53</v>
      </c>
      <c r="B39" s="56" t="s">
        <v>54</v>
      </c>
      <c r="C39" s="56"/>
      <c r="D39" s="56"/>
      <c r="E39" s="56"/>
      <c r="F39" s="56"/>
      <c r="G39" s="67"/>
      <c r="H39" s="58"/>
      <c r="I39" s="67"/>
      <c r="J39" s="68"/>
      <c r="K39" s="68"/>
      <c r="L39" s="54"/>
      <c r="M39" s="54"/>
      <c r="N39" s="54"/>
    </row>
    <row r="40" customFormat="false" ht="11.25" hidden="false" customHeight="true" outlineLevel="0" collapsed="false">
      <c r="A40" s="57" t="s">
        <v>53</v>
      </c>
      <c r="B40" s="56" t="s">
        <v>55</v>
      </c>
      <c r="C40" s="56"/>
      <c r="D40" s="56"/>
      <c r="E40" s="56"/>
      <c r="F40" s="56"/>
      <c r="G40" s="67"/>
      <c r="H40" s="58"/>
      <c r="I40" s="67"/>
      <c r="J40" s="68"/>
      <c r="K40" s="68"/>
      <c r="L40" s="54"/>
      <c r="M40" s="54"/>
      <c r="N40" s="54"/>
    </row>
    <row r="41" customFormat="false" ht="11.25" hidden="false" customHeight="true" outlineLevel="0" collapsed="false">
      <c r="A41" s="57" t="s">
        <v>53</v>
      </c>
      <c r="B41" s="56" t="s">
        <v>56</v>
      </c>
      <c r="C41" s="56"/>
      <c r="D41" s="56"/>
      <c r="E41" s="56"/>
      <c r="F41" s="56"/>
      <c r="G41" s="67"/>
      <c r="H41" s="58"/>
      <c r="I41" s="67"/>
      <c r="J41" s="58"/>
      <c r="K41" s="68"/>
      <c r="L41" s="54"/>
      <c r="M41" s="54"/>
      <c r="N41" s="54"/>
    </row>
    <row r="42" customFormat="false" ht="11.25" hidden="false" customHeight="true" outlineLevel="0" collapsed="false">
      <c r="A42" s="57" t="s">
        <v>53</v>
      </c>
      <c r="B42" s="56" t="s">
        <v>57</v>
      </c>
      <c r="C42" s="56"/>
      <c r="D42" s="56"/>
      <c r="E42" s="56"/>
      <c r="F42" s="56"/>
      <c r="G42" s="67"/>
      <c r="H42" s="58"/>
      <c r="I42" s="67"/>
      <c r="J42" s="58"/>
      <c r="K42" s="68"/>
      <c r="L42" s="54"/>
      <c r="M42" s="54"/>
      <c r="N42" s="54"/>
    </row>
    <row r="43" customFormat="false" ht="11.25" hidden="false" customHeight="true" outlineLevel="0" collapsed="false">
      <c r="A43" s="57" t="s">
        <v>53</v>
      </c>
      <c r="B43" s="56" t="s">
        <v>58</v>
      </c>
      <c r="C43" s="56"/>
      <c r="D43" s="56"/>
      <c r="E43" s="56"/>
      <c r="F43" s="56"/>
      <c r="G43" s="67"/>
      <c r="H43" s="58"/>
      <c r="I43" s="67"/>
      <c r="J43" s="68"/>
      <c r="K43" s="68"/>
      <c r="L43" s="54"/>
      <c r="M43" s="54"/>
      <c r="N43" s="54"/>
    </row>
    <row r="44" customFormat="false" ht="11.25" hidden="false" customHeight="true" outlineLevel="0" collapsed="false">
      <c r="A44" s="57" t="s">
        <v>53</v>
      </c>
      <c r="B44" s="56" t="s">
        <v>59</v>
      </c>
      <c r="C44" s="56"/>
      <c r="D44" s="56"/>
      <c r="E44" s="56"/>
      <c r="F44" s="56"/>
      <c r="G44" s="67"/>
      <c r="H44" s="58"/>
      <c r="I44" s="67"/>
      <c r="J44" s="68"/>
      <c r="K44" s="68"/>
      <c r="L44" s="54"/>
      <c r="M44" s="54"/>
      <c r="N44" s="54"/>
    </row>
    <row r="45" customFormat="false" ht="11.25" hidden="false" customHeight="true" outlineLevel="0" collapsed="false">
      <c r="A45" s="57" t="s">
        <v>53</v>
      </c>
      <c r="B45" s="56" t="s">
        <v>60</v>
      </c>
      <c r="C45" s="56"/>
      <c r="D45" s="56"/>
      <c r="E45" s="56"/>
      <c r="F45" s="56"/>
      <c r="G45" s="67"/>
      <c r="H45" s="58"/>
      <c r="I45" s="67"/>
      <c r="J45" s="68"/>
      <c r="K45" s="68"/>
      <c r="L45" s="54"/>
      <c r="M45" s="54"/>
      <c r="N45" s="54"/>
    </row>
    <row r="46" customFormat="false" ht="11.25" hidden="false" customHeight="true" outlineLevel="0" collapsed="false">
      <c r="A46" s="57" t="s">
        <v>53</v>
      </c>
      <c r="B46" s="56" t="s">
        <v>61</v>
      </c>
      <c r="C46" s="56"/>
      <c r="D46" s="56"/>
      <c r="E46" s="56"/>
      <c r="F46" s="56"/>
      <c r="G46" s="67"/>
      <c r="H46" s="58"/>
      <c r="I46" s="67"/>
      <c r="J46" s="68"/>
      <c r="K46" s="68"/>
      <c r="L46" s="54"/>
      <c r="M46" s="54"/>
      <c r="N46" s="54"/>
    </row>
    <row r="47" customFormat="false" ht="11.25" hidden="false" customHeight="true" outlineLevel="0" collapsed="false">
      <c r="A47" s="57" t="s">
        <v>53</v>
      </c>
      <c r="B47" s="56" t="s">
        <v>62</v>
      </c>
      <c r="C47" s="56"/>
      <c r="D47" s="56"/>
      <c r="E47" s="56"/>
      <c r="F47" s="56"/>
      <c r="G47" s="67"/>
      <c r="H47" s="58"/>
      <c r="I47" s="67"/>
      <c r="J47" s="68"/>
      <c r="K47" s="68"/>
      <c r="L47" s="54"/>
      <c r="M47" s="54"/>
      <c r="N47" s="54"/>
    </row>
    <row r="48" customFormat="false" ht="11.25" hidden="false" customHeight="true" outlineLevel="0" collapsed="false">
      <c r="A48" s="57" t="s">
        <v>53</v>
      </c>
      <c r="B48" s="56" t="s">
        <v>63</v>
      </c>
      <c r="C48" s="56"/>
      <c r="D48" s="56"/>
      <c r="E48" s="56"/>
      <c r="F48" s="56"/>
      <c r="G48" s="67"/>
      <c r="H48" s="58"/>
      <c r="I48" s="67"/>
      <c r="J48" s="68"/>
      <c r="K48" s="68"/>
      <c r="L48" s="54"/>
      <c r="M48" s="54"/>
      <c r="N48" s="54"/>
    </row>
    <row r="49" customFormat="false" ht="14.25" hidden="false" customHeight="true" outlineLevel="0" collapsed="false">
      <c r="L49" s="51"/>
      <c r="M49" s="51"/>
      <c r="N49" s="37"/>
    </row>
    <row r="50" customFormat="false" ht="15.75" hidden="false" customHeight="true" outlineLevel="0" collapsed="false">
      <c r="A50" s="69" t="s">
        <v>64</v>
      </c>
      <c r="B50" s="69"/>
      <c r="C50" s="69"/>
      <c r="D50" s="69"/>
      <c r="E50" s="69"/>
      <c r="F50" s="69"/>
      <c r="G50" s="69"/>
      <c r="H50" s="69"/>
      <c r="I50" s="69"/>
      <c r="J50" s="69"/>
      <c r="K50" s="69"/>
      <c r="L50" s="30"/>
      <c r="M50" s="30"/>
      <c r="N50" s="37"/>
    </row>
    <row r="51" customFormat="false" ht="15.75" hidden="false" customHeight="true" outlineLevel="0" collapsed="false">
      <c r="A51" s="70"/>
      <c r="B51" s="61" t="s">
        <v>48</v>
      </c>
      <c r="C51" s="61"/>
      <c r="D51" s="61"/>
      <c r="E51" s="62" t="s">
        <v>49</v>
      </c>
      <c r="F51" s="63" t="s">
        <v>50</v>
      </c>
      <c r="G51" s="70"/>
      <c r="H51" s="70"/>
      <c r="I51" s="70"/>
      <c r="J51" s="70"/>
      <c r="K51" s="70"/>
      <c r="L51" s="30"/>
      <c r="M51" s="30"/>
      <c r="N51" s="37"/>
    </row>
    <row r="52" customFormat="false" ht="12.75" hidden="false" customHeight="false" outlineLevel="0" collapsed="false">
      <c r="A52" s="71" t="s">
        <v>65</v>
      </c>
      <c r="B52" s="72" t="s">
        <v>66</v>
      </c>
      <c r="C52" s="72"/>
      <c r="D52" s="72"/>
      <c r="E52" s="72"/>
      <c r="F52" s="72"/>
      <c r="G52" s="72"/>
      <c r="H52" s="72"/>
      <c r="I52" s="72"/>
      <c r="J52" s="72"/>
      <c r="K52" s="72"/>
      <c r="L52" s="30"/>
      <c r="M52" s="30"/>
      <c r="N52" s="37"/>
    </row>
    <row r="53" customFormat="false" ht="25.5" hidden="false" customHeight="true" outlineLevel="0" collapsed="false">
      <c r="A53" s="73" t="s">
        <v>67</v>
      </c>
      <c r="B53" s="74" t="s">
        <v>68</v>
      </c>
      <c r="C53" s="74"/>
      <c r="D53" s="74"/>
      <c r="E53" s="74"/>
      <c r="F53" s="74"/>
      <c r="G53" s="74"/>
      <c r="H53" s="74"/>
      <c r="I53" s="74"/>
      <c r="J53" s="74"/>
      <c r="K53" s="74"/>
      <c r="L53" s="75"/>
      <c r="M53" s="75"/>
      <c r="N53" s="75"/>
    </row>
    <row r="54" customFormat="false" ht="20.25" hidden="false" customHeight="true" outlineLevel="0" collapsed="false">
      <c r="A54" s="52" t="s">
        <v>69</v>
      </c>
      <c r="B54" s="52"/>
      <c r="C54" s="52"/>
      <c r="D54" s="52"/>
      <c r="E54" s="52"/>
      <c r="F54" s="52"/>
      <c r="G54" s="52"/>
      <c r="H54" s="52"/>
      <c r="I54" s="52"/>
      <c r="J54" s="52"/>
      <c r="K54" s="52"/>
      <c r="L54" s="51"/>
      <c r="M54" s="51"/>
      <c r="N54" s="37"/>
    </row>
    <row r="55" customFormat="false" ht="15" hidden="false" customHeight="true" outlineLevel="0" collapsed="false">
      <c r="A55" s="71" t="s">
        <v>67</v>
      </c>
      <c r="B55" s="72" t="s">
        <v>70</v>
      </c>
      <c r="C55" s="72"/>
      <c r="D55" s="72"/>
      <c r="E55" s="72"/>
      <c r="F55" s="72"/>
      <c r="G55" s="72"/>
      <c r="H55" s="72"/>
      <c r="I55" s="72"/>
      <c r="J55" s="72"/>
      <c r="K55" s="72"/>
      <c r="L55" s="30"/>
      <c r="M55" s="30"/>
      <c r="N55" s="37"/>
    </row>
    <row r="56" customFormat="false" ht="20.25" hidden="false" customHeight="true" outlineLevel="0" collapsed="false">
      <c r="A56" s="51"/>
      <c r="B56" s="30"/>
      <c r="C56" s="30"/>
      <c r="D56" s="30"/>
      <c r="E56" s="30"/>
      <c r="F56" s="30"/>
      <c r="G56" s="30"/>
      <c r="H56" s="30"/>
      <c r="I56" s="30"/>
      <c r="J56" s="30"/>
      <c r="K56" s="30"/>
      <c r="L56" s="30"/>
      <c r="M56" s="30"/>
      <c r="N56" s="37"/>
    </row>
    <row r="57" customFormat="false" ht="18.75" hidden="false" customHeight="true" outlineLevel="0" collapsed="false">
      <c r="A57" s="76" t="s">
        <v>71</v>
      </c>
      <c r="B57" s="76"/>
      <c r="C57" s="76"/>
      <c r="D57" s="76"/>
      <c r="E57" s="76"/>
      <c r="F57" s="76"/>
      <c r="G57" s="76"/>
      <c r="H57" s="76"/>
      <c r="I57" s="77" t="n">
        <f aca="false">'Prod. roślinna'!K47-H59+J60+'Prod. roślinna'!G58</f>
        <v>0</v>
      </c>
      <c r="J57" s="78" t="s">
        <v>72</v>
      </c>
      <c r="K57" s="78"/>
      <c r="L57" s="79"/>
      <c r="M57" s="79"/>
      <c r="N57" s="79"/>
    </row>
    <row r="58" customFormat="false" ht="20.25" hidden="false" customHeight="true" outlineLevel="0" collapsed="false">
      <c r="A58" s="37"/>
      <c r="B58" s="37"/>
      <c r="C58" s="37"/>
      <c r="D58" s="37"/>
      <c r="E58" s="37"/>
      <c r="F58" s="37"/>
      <c r="G58" s="37"/>
      <c r="H58" s="37"/>
      <c r="I58" s="80" t="e">
        <f aca="false">(I57/J74)</f>
        <v>#DIV/0!</v>
      </c>
      <c r="J58" s="81" t="s">
        <v>73</v>
      </c>
      <c r="K58" s="81"/>
      <c r="L58" s="15"/>
      <c r="M58" s="15"/>
      <c r="N58" s="37"/>
    </row>
    <row r="59" customFormat="false" ht="24" hidden="false" customHeight="true" outlineLevel="0" collapsed="false">
      <c r="A59" s="82" t="s">
        <v>74</v>
      </c>
      <c r="B59" s="82"/>
      <c r="C59" s="82"/>
      <c r="D59" s="82"/>
      <c r="E59" s="82"/>
      <c r="F59" s="82"/>
      <c r="G59" s="82"/>
      <c r="H59" s="83" t="n">
        <f aca="false">'Prod. roślinna'!L47+'Prod. roślinna'!H58</f>
        <v>0</v>
      </c>
      <c r="I59" s="51" t="s">
        <v>75</v>
      </c>
      <c r="J59" s="37"/>
      <c r="K59" s="37"/>
      <c r="L59" s="37"/>
      <c r="M59" s="37"/>
      <c r="N59" s="37"/>
    </row>
    <row r="60" customFormat="false" ht="26.25" hidden="false" customHeight="true" outlineLevel="0" collapsed="false">
      <c r="A60" s="82" t="s">
        <v>76</v>
      </c>
      <c r="B60" s="82"/>
      <c r="C60" s="82"/>
      <c r="D60" s="82"/>
      <c r="E60" s="82"/>
      <c r="F60" s="82"/>
      <c r="G60" s="82"/>
      <c r="H60" s="82"/>
      <c r="I60" s="82"/>
      <c r="J60" s="83" t="n">
        <f aca="false">'Prod. roślinna'!M47+'Prod. roślinna'!I58</f>
        <v>0</v>
      </c>
      <c r="K60" s="51" t="s">
        <v>77</v>
      </c>
      <c r="L60" s="84"/>
      <c r="M60" s="15"/>
      <c r="N60" s="37"/>
    </row>
    <row r="61" customFormat="false" ht="15.75" hidden="false" customHeight="true" outlineLevel="0" collapsed="false">
      <c r="A61" s="85"/>
      <c r="B61" s="85"/>
      <c r="C61" s="85"/>
      <c r="D61" s="85"/>
      <c r="E61" s="85"/>
      <c r="F61" s="85"/>
      <c r="G61" s="85"/>
      <c r="H61" s="85"/>
      <c r="I61" s="85"/>
      <c r="J61" s="85"/>
      <c r="K61" s="85"/>
      <c r="L61" s="37"/>
      <c r="M61" s="37"/>
      <c r="N61" s="54"/>
    </row>
    <row r="62" customFormat="false" ht="18.75" hidden="false" customHeight="true" outlineLevel="0" collapsed="false">
      <c r="A62" s="86" t="s">
        <v>78</v>
      </c>
      <c r="B62" s="86"/>
      <c r="C62" s="86"/>
      <c r="D62" s="86"/>
      <c r="E62" s="86"/>
      <c r="F62" s="86"/>
      <c r="G62" s="86"/>
      <c r="H62" s="86"/>
      <c r="I62" s="83" t="n">
        <f aca="false">'Prod. roślinna'!I47+'Prod. roślinna'!F58+'Prod. zwierzęca towar.'!J29-H64+J65</f>
        <v>0</v>
      </c>
      <c r="J62" s="78" t="s">
        <v>72</v>
      </c>
      <c r="K62" s="37"/>
      <c r="L62" s="79"/>
      <c r="M62" s="79"/>
      <c r="N62" s="79"/>
      <c r="R62" s="87"/>
      <c r="S62" s="87"/>
      <c r="T62" s="87"/>
      <c r="U62" s="87"/>
      <c r="V62" s="87"/>
      <c r="W62" s="87"/>
      <c r="X62" s="87"/>
    </row>
    <row r="63" customFormat="false" ht="15" hidden="false" customHeight="true" outlineLevel="0" collapsed="false">
      <c r="A63" s="37"/>
      <c r="B63" s="37"/>
      <c r="C63" s="37"/>
      <c r="D63" s="37"/>
      <c r="E63" s="37"/>
      <c r="F63" s="37"/>
      <c r="G63" s="37"/>
      <c r="H63" s="37"/>
      <c r="I63" s="80" t="e">
        <f aca="false">(I62/J75)</f>
        <v>#DIV/0!</v>
      </c>
      <c r="J63" s="81" t="s">
        <v>73</v>
      </c>
      <c r="K63" s="81"/>
      <c r="L63" s="37"/>
      <c r="M63" s="15"/>
      <c r="N63" s="37"/>
    </row>
    <row r="64" customFormat="false" ht="24.75" hidden="false" customHeight="true" outlineLevel="0" collapsed="false">
      <c r="A64" s="88" t="s">
        <v>79</v>
      </c>
      <c r="B64" s="88"/>
      <c r="C64" s="88"/>
      <c r="D64" s="88"/>
      <c r="E64" s="88"/>
      <c r="F64" s="88"/>
      <c r="G64" s="88"/>
      <c r="H64" s="83" t="n">
        <f aca="false">'Prod. zwierzęca towar.'!K29</f>
        <v>0</v>
      </c>
      <c r="I64" s="37" t="s">
        <v>75</v>
      </c>
      <c r="J64" s="37"/>
      <c r="K64" s="37"/>
      <c r="L64" s="89"/>
      <c r="M64" s="37"/>
      <c r="N64" s="37"/>
    </row>
    <row r="65" customFormat="false" ht="26.25" hidden="false" customHeight="true" outlineLevel="0" collapsed="false">
      <c r="A65" s="90" t="s">
        <v>80</v>
      </c>
      <c r="B65" s="90"/>
      <c r="C65" s="90"/>
      <c r="D65" s="90"/>
      <c r="E65" s="90"/>
      <c r="F65" s="90"/>
      <c r="G65" s="90"/>
      <c r="H65" s="90"/>
      <c r="I65" s="90"/>
      <c r="J65" s="83" t="n">
        <f aca="false">'Prod. zwierzęca towar.'!L29</f>
        <v>0</v>
      </c>
      <c r="K65" s="75" t="s">
        <v>77</v>
      </c>
      <c r="L65" s="79"/>
      <c r="M65" s="79"/>
      <c r="N65" s="79"/>
    </row>
    <row r="66" customFormat="false" ht="17.25" hidden="false" customHeight="true" outlineLevel="0" collapsed="false">
      <c r="A66" s="91"/>
      <c r="B66" s="91"/>
      <c r="C66" s="91"/>
      <c r="D66" s="91"/>
      <c r="E66" s="91"/>
      <c r="F66" s="91"/>
      <c r="G66" s="91"/>
      <c r="H66" s="91"/>
      <c r="I66" s="91"/>
      <c r="J66" s="91"/>
      <c r="K66" s="27"/>
      <c r="L66" s="79"/>
      <c r="M66" s="79"/>
      <c r="N66" s="79"/>
    </row>
    <row r="67" customFormat="false" ht="22.5" hidden="false" customHeight="true" outlineLevel="0" collapsed="false">
      <c r="A67" s="86" t="s">
        <v>81</v>
      </c>
      <c r="B67" s="86"/>
      <c r="C67" s="86"/>
      <c r="D67" s="86"/>
      <c r="E67" s="86"/>
      <c r="F67" s="86"/>
      <c r="G67" s="86"/>
      <c r="H67" s="86"/>
      <c r="I67" s="83" t="n">
        <f aca="false">'Prod. ryb'!K20-H69+J70</f>
        <v>0</v>
      </c>
      <c r="J67" s="78" t="s">
        <v>72</v>
      </c>
      <c r="K67" s="37"/>
      <c r="L67" s="79"/>
      <c r="M67" s="79"/>
      <c r="N67" s="79"/>
    </row>
    <row r="68" customFormat="false" ht="17.25" hidden="false" customHeight="true" outlineLevel="0" collapsed="false">
      <c r="A68" s="37"/>
      <c r="B68" s="37"/>
      <c r="C68" s="37"/>
      <c r="D68" s="37"/>
      <c r="E68" s="37"/>
      <c r="F68" s="37"/>
      <c r="G68" s="37"/>
      <c r="H68" s="37"/>
      <c r="I68" s="80" t="e">
        <f aca="false">(I67/J76)</f>
        <v>#DIV/0!</v>
      </c>
      <c r="J68" s="81" t="s">
        <v>73</v>
      </c>
      <c r="K68" s="81"/>
      <c r="L68" s="79"/>
      <c r="M68" s="79"/>
      <c r="N68" s="79"/>
    </row>
    <row r="69" customFormat="false" ht="21.75" hidden="false" customHeight="true" outlineLevel="0" collapsed="false">
      <c r="A69" s="88" t="s">
        <v>79</v>
      </c>
      <c r="B69" s="88"/>
      <c r="C69" s="88"/>
      <c r="D69" s="88"/>
      <c r="E69" s="88"/>
      <c r="F69" s="88"/>
      <c r="G69" s="88"/>
      <c r="H69" s="83" t="n">
        <f aca="false">'Prod. ryb'!M20</f>
        <v>0</v>
      </c>
      <c r="I69" s="37" t="s">
        <v>75</v>
      </c>
      <c r="J69" s="37"/>
      <c r="K69" s="37"/>
      <c r="L69" s="79"/>
      <c r="M69" s="79"/>
      <c r="N69" s="79"/>
    </row>
    <row r="70" customFormat="false" ht="23.25" hidden="false" customHeight="true" outlineLevel="0" collapsed="false">
      <c r="A70" s="90" t="s">
        <v>80</v>
      </c>
      <c r="B70" s="90"/>
      <c r="C70" s="90"/>
      <c r="D70" s="90"/>
      <c r="E70" s="90"/>
      <c r="F70" s="90"/>
      <c r="G70" s="90"/>
      <c r="H70" s="90"/>
      <c r="I70" s="90"/>
      <c r="J70" s="83" t="n">
        <f aca="false">'Prod. ryb'!N20</f>
        <v>0</v>
      </c>
      <c r="K70" s="75" t="s">
        <v>77</v>
      </c>
      <c r="L70" s="79"/>
      <c r="M70" s="79"/>
      <c r="N70" s="79"/>
    </row>
    <row r="71" customFormat="false" ht="16.5" hidden="false" customHeight="true" outlineLevel="0" collapsed="false">
      <c r="A71" s="92"/>
      <c r="B71" s="92"/>
      <c r="C71" s="92"/>
      <c r="D71" s="92"/>
      <c r="E71" s="92"/>
      <c r="F71" s="92"/>
      <c r="G71" s="92"/>
      <c r="H71" s="92"/>
      <c r="I71" s="92"/>
      <c r="J71" s="92"/>
      <c r="K71" s="28"/>
      <c r="L71" s="79"/>
      <c r="M71" s="79"/>
      <c r="N71" s="79"/>
    </row>
    <row r="72" customFormat="false" ht="14.25" hidden="false" customHeight="true" outlineLevel="0" collapsed="false">
      <c r="A72" s="93" t="s">
        <v>82</v>
      </c>
      <c r="B72" s="93"/>
      <c r="C72" s="93"/>
      <c r="D72" s="93"/>
      <c r="E72" s="93"/>
      <c r="F72" s="93"/>
      <c r="G72" s="93"/>
      <c r="H72" s="93"/>
      <c r="I72" s="93"/>
      <c r="J72" s="93"/>
      <c r="K72" s="93"/>
      <c r="L72" s="79"/>
      <c r="M72" s="94"/>
      <c r="N72" s="94"/>
    </row>
    <row r="73" customFormat="false" ht="21" hidden="false" customHeight="true" outlineLevel="0" collapsed="false">
      <c r="A73" s="93" t="s">
        <v>83</v>
      </c>
      <c r="B73" s="93"/>
      <c r="C73" s="93"/>
      <c r="D73" s="93"/>
      <c r="E73" s="93"/>
      <c r="F73" s="93"/>
      <c r="G73" s="93"/>
      <c r="H73" s="93"/>
      <c r="I73" s="95"/>
      <c r="J73" s="96" t="n">
        <f aca="false">J74+J75+J76</f>
        <v>0</v>
      </c>
      <c r="K73" s="97" t="s">
        <v>84</v>
      </c>
      <c r="L73" s="15"/>
      <c r="M73" s="15"/>
      <c r="N73" s="37"/>
    </row>
    <row r="74" customFormat="false" ht="15.75" hidden="false" customHeight="true" outlineLevel="0" collapsed="false">
      <c r="A74" s="13" t="s">
        <v>85</v>
      </c>
      <c r="B74" s="13"/>
      <c r="C74" s="13"/>
      <c r="D74" s="13"/>
      <c r="E74" s="13"/>
      <c r="F74" s="13"/>
      <c r="G74" s="13"/>
      <c r="H74" s="13"/>
      <c r="I74" s="21"/>
      <c r="J74" s="98" t="n">
        <f aca="false">'Prod. roślinna'!G47+'Prod. roślinna'!E58</f>
        <v>0</v>
      </c>
      <c r="K74" s="17" t="s">
        <v>77</v>
      </c>
      <c r="L74" s="15"/>
      <c r="M74" s="15"/>
      <c r="N74" s="37"/>
    </row>
    <row r="75" customFormat="false" ht="20.25" hidden="false" customHeight="true" outlineLevel="0" collapsed="false">
      <c r="A75" s="13" t="s">
        <v>86</v>
      </c>
      <c r="B75" s="13"/>
      <c r="C75" s="13"/>
      <c r="D75" s="13"/>
      <c r="E75" s="13"/>
      <c r="F75" s="13"/>
      <c r="G75" s="13"/>
      <c r="H75" s="13"/>
      <c r="I75" s="21"/>
      <c r="J75" s="98" t="n">
        <f aca="false">'Prod. zwierzęca towar.'!G29</f>
        <v>0</v>
      </c>
      <c r="K75" s="17" t="s">
        <v>77</v>
      </c>
      <c r="L75" s="99"/>
      <c r="M75" s="99"/>
      <c r="N75" s="99"/>
    </row>
    <row r="76" customFormat="false" ht="20.25" hidden="false" customHeight="true" outlineLevel="0" collapsed="false">
      <c r="A76" s="13" t="s">
        <v>87</v>
      </c>
      <c r="B76" s="13"/>
      <c r="C76" s="13"/>
      <c r="D76" s="13"/>
      <c r="E76" s="13"/>
      <c r="F76" s="13"/>
      <c r="G76" s="13"/>
      <c r="H76" s="13"/>
      <c r="I76" s="21"/>
      <c r="J76" s="98" t="n">
        <f aca="false">'Prod. ryb'!H20</f>
        <v>0</v>
      </c>
      <c r="K76" s="17" t="s">
        <v>77</v>
      </c>
      <c r="L76" s="99"/>
      <c r="M76" s="99"/>
      <c r="N76" s="99"/>
    </row>
    <row r="77" customFormat="false" ht="17.25" hidden="false" customHeight="true" outlineLevel="0" collapsed="false">
      <c r="A77" s="99"/>
      <c r="B77" s="99"/>
      <c r="C77" s="99"/>
      <c r="D77" s="99"/>
      <c r="E77" s="99"/>
      <c r="F77" s="99"/>
      <c r="G77" s="99"/>
      <c r="H77" s="99"/>
      <c r="I77" s="99"/>
      <c r="J77" s="99"/>
      <c r="K77" s="99"/>
      <c r="L77" s="79"/>
      <c r="M77" s="79"/>
      <c r="N77" s="79"/>
    </row>
    <row r="78" customFormat="false" ht="15.75" hidden="false" customHeight="true" outlineLevel="0" collapsed="false">
      <c r="A78" s="81" t="s">
        <v>88</v>
      </c>
      <c r="B78" s="81"/>
      <c r="C78" s="81"/>
      <c r="D78" s="81"/>
      <c r="E78" s="81"/>
      <c r="F78" s="81"/>
      <c r="G78" s="81"/>
      <c r="H78" s="81"/>
      <c r="I78" s="81"/>
      <c r="J78" s="81"/>
      <c r="K78" s="81"/>
      <c r="L78" s="100"/>
      <c r="M78" s="79"/>
      <c r="N78" s="79"/>
    </row>
    <row r="79" customFormat="false" ht="21" hidden="false" customHeight="true" outlineLevel="0" collapsed="false">
      <c r="A79" s="101" t="s">
        <v>89</v>
      </c>
      <c r="B79" s="101"/>
      <c r="C79" s="101"/>
      <c r="D79" s="101"/>
      <c r="E79" s="101"/>
      <c r="F79" s="101"/>
      <c r="G79" s="101"/>
      <c r="H79" s="101"/>
      <c r="I79" s="101"/>
      <c r="J79" s="102" t="n">
        <f aca="false">I57+I62+I67</f>
        <v>0</v>
      </c>
      <c r="K79" s="103" t="s">
        <v>72</v>
      </c>
      <c r="L79" s="79"/>
      <c r="M79" s="79"/>
      <c r="N79" s="79"/>
    </row>
    <row r="80" customFormat="false" ht="24.75" hidden="false" customHeight="true" outlineLevel="0" collapsed="false">
      <c r="A80" s="54"/>
      <c r="B80" s="37"/>
      <c r="C80" s="54"/>
      <c r="D80" s="37"/>
      <c r="E80" s="104" t="e">
        <f aca="false">(J79/J73)</f>
        <v>#DIV/0!</v>
      </c>
      <c r="F80" s="104"/>
      <c r="G80" s="105" t="s">
        <v>90</v>
      </c>
      <c r="H80" s="105"/>
      <c r="I80" s="105"/>
      <c r="J80" s="105"/>
      <c r="K80" s="105"/>
      <c r="L80" s="37"/>
      <c r="M80" s="37"/>
      <c r="N80" s="37"/>
    </row>
    <row r="81" customFormat="false" ht="14.25" hidden="false" customHeight="true" outlineLevel="0" collapsed="false">
      <c r="A81" s="106"/>
      <c r="B81" s="106"/>
      <c r="C81" s="106"/>
      <c r="D81" s="106"/>
      <c r="E81" s="106"/>
      <c r="F81" s="106"/>
      <c r="G81" s="106"/>
      <c r="L81" s="27"/>
      <c r="M81" s="27"/>
      <c r="N81" s="27"/>
    </row>
    <row r="82" customFormat="false" ht="19.5" hidden="false" customHeight="true" outlineLevel="0" collapsed="false">
      <c r="A82" s="107" t="s">
        <v>91</v>
      </c>
      <c r="B82" s="107"/>
      <c r="C82" s="107"/>
      <c r="D82" s="107"/>
      <c r="E82" s="107"/>
      <c r="F82" s="107"/>
      <c r="G82" s="107"/>
      <c r="H82" s="107"/>
      <c r="I82" s="107"/>
      <c r="J82" s="107"/>
      <c r="K82" s="107"/>
      <c r="L82" s="15"/>
      <c r="M82" s="15"/>
      <c r="N82" s="15"/>
    </row>
    <row r="83" customFormat="false" ht="19.5" hidden="false" customHeight="true" outlineLevel="0" collapsed="false">
      <c r="A83" s="108" t="s">
        <v>92</v>
      </c>
      <c r="B83" s="108"/>
      <c r="C83" s="108"/>
      <c r="D83" s="108"/>
      <c r="E83" s="108"/>
      <c r="F83" s="108"/>
      <c r="G83" s="108"/>
      <c r="H83" s="109" t="s">
        <v>93</v>
      </c>
      <c r="I83" s="109"/>
      <c r="J83" s="108" t="s">
        <v>94</v>
      </c>
      <c r="K83" s="108"/>
      <c r="L83" s="15"/>
      <c r="M83" s="15"/>
      <c r="N83" s="15"/>
    </row>
    <row r="84" customFormat="false" ht="19.5" hidden="false" customHeight="true" outlineLevel="0" collapsed="false">
      <c r="A84" s="107" t="s">
        <v>95</v>
      </c>
      <c r="B84" s="107"/>
      <c r="C84" s="107"/>
      <c r="D84" s="107"/>
      <c r="E84" s="107"/>
      <c r="F84" s="107"/>
      <c r="G84" s="107"/>
      <c r="H84" s="107"/>
      <c r="I84" s="107"/>
      <c r="J84" s="110" t="s">
        <v>96</v>
      </c>
      <c r="K84" s="111" t="s">
        <v>97</v>
      </c>
      <c r="L84" s="27"/>
      <c r="M84" s="27"/>
      <c r="N84" s="27"/>
    </row>
    <row r="85" customFormat="false" ht="19.5" hidden="false" customHeight="true" outlineLevel="0" collapsed="false">
      <c r="A85" s="112" t="s">
        <v>98</v>
      </c>
      <c r="B85" s="112"/>
      <c r="C85" s="112"/>
      <c r="D85" s="112"/>
      <c r="E85" s="112"/>
      <c r="G85" s="112"/>
      <c r="H85" s="112"/>
      <c r="J85" s="110" t="s">
        <v>96</v>
      </c>
      <c r="K85" s="111" t="s">
        <v>99</v>
      </c>
      <c r="L85" s="113"/>
      <c r="M85" s="113"/>
      <c r="N85" s="37"/>
    </row>
    <row r="86" customFormat="false" ht="19.5" hidden="false" customHeight="true" outlineLevel="0" collapsed="false">
      <c r="A86" s="114" t="s">
        <v>100</v>
      </c>
      <c r="B86" s="114"/>
      <c r="C86" s="114"/>
      <c r="D86" s="114"/>
      <c r="E86" s="114"/>
      <c r="F86" s="114"/>
      <c r="G86" s="114"/>
      <c r="H86" s="110" t="s">
        <v>101</v>
      </c>
      <c r="I86" s="111" t="s">
        <v>102</v>
      </c>
      <c r="J86" s="115" t="s">
        <v>96</v>
      </c>
      <c r="K86" s="111" t="s">
        <v>103</v>
      </c>
      <c r="L86" s="37"/>
      <c r="M86" s="37"/>
      <c r="N86" s="37"/>
    </row>
    <row r="87" customFormat="false" ht="19.5" hidden="false" customHeight="true" outlineLevel="0" collapsed="false">
      <c r="A87" s="108" t="s">
        <v>104</v>
      </c>
      <c r="B87" s="108"/>
      <c r="C87" s="108"/>
      <c r="D87" s="108"/>
      <c r="E87" s="108"/>
      <c r="F87" s="108"/>
      <c r="G87" s="108"/>
      <c r="H87" s="108"/>
      <c r="I87" s="108"/>
      <c r="J87" s="108"/>
      <c r="K87" s="108"/>
      <c r="L87" s="113"/>
      <c r="M87" s="113"/>
      <c r="N87" s="113"/>
    </row>
    <row r="88" customFormat="false" ht="21" hidden="false" customHeight="true" outlineLevel="0" collapsed="false">
      <c r="A88" s="116" t="s">
        <v>105</v>
      </c>
      <c r="B88" s="116"/>
      <c r="C88" s="116"/>
      <c r="D88" s="116"/>
      <c r="E88" s="116"/>
      <c r="F88" s="116"/>
      <c r="G88" s="116"/>
      <c r="H88" s="117" t="s">
        <v>106</v>
      </c>
      <c r="I88" s="50" t="s">
        <v>107</v>
      </c>
      <c r="J88" s="118"/>
      <c r="K88" s="118"/>
      <c r="L88" s="15"/>
      <c r="M88" s="15"/>
      <c r="N88" s="15"/>
    </row>
    <row r="89" customFormat="false" ht="30" hidden="false" customHeight="true" outlineLevel="0" collapsed="false">
      <c r="A89" s="119" t="s">
        <v>108</v>
      </c>
      <c r="B89" s="119"/>
      <c r="C89" s="119"/>
      <c r="D89" s="119"/>
      <c r="E89" s="119"/>
      <c r="F89" s="119"/>
      <c r="G89" s="119"/>
      <c r="H89" s="119"/>
      <c r="I89" s="119"/>
      <c r="J89" s="119"/>
      <c r="K89" s="119"/>
      <c r="L89" s="15"/>
      <c r="M89" s="15"/>
      <c r="N89" s="15"/>
    </row>
    <row r="90" customFormat="false" ht="23.25" hidden="false" customHeight="true" outlineLevel="0" collapsed="false">
      <c r="A90" s="120" t="s">
        <v>109</v>
      </c>
      <c r="B90" s="120"/>
      <c r="C90" s="120"/>
      <c r="D90" s="120"/>
      <c r="E90" s="120"/>
      <c r="F90" s="120"/>
      <c r="G90" s="120"/>
      <c r="H90" s="121" t="n">
        <f aca="false">I91+I92+I93+I94</f>
        <v>0</v>
      </c>
      <c r="I90" s="50" t="s">
        <v>110</v>
      </c>
      <c r="J90" s="17"/>
      <c r="K90" s="118"/>
      <c r="L90" s="15"/>
      <c r="M90" s="15"/>
      <c r="N90" s="15"/>
    </row>
    <row r="91" customFormat="false" ht="19.5" hidden="false" customHeight="true" outlineLevel="0" collapsed="false">
      <c r="A91" s="56" t="s">
        <v>111</v>
      </c>
      <c r="B91" s="56"/>
      <c r="C91" s="56"/>
      <c r="D91" s="56"/>
      <c r="E91" s="56"/>
      <c r="F91" s="56"/>
      <c r="G91" s="17"/>
      <c r="I91" s="122" t="n">
        <f aca="false">'Uprawy trwałe'!K23</f>
        <v>0</v>
      </c>
      <c r="J91" s="111" t="s">
        <v>75</v>
      </c>
      <c r="K91" s="112"/>
      <c r="L91" s="15"/>
      <c r="M91" s="15"/>
      <c r="N91" s="15"/>
    </row>
    <row r="92" customFormat="false" ht="19.5" hidden="false" customHeight="true" outlineLevel="0" collapsed="false">
      <c r="A92" s="56" t="s">
        <v>112</v>
      </c>
      <c r="B92" s="56"/>
      <c r="C92" s="56"/>
      <c r="D92" s="56"/>
      <c r="E92" s="56"/>
      <c r="F92" s="56"/>
      <c r="G92" s="56"/>
      <c r="I92" s="122" t="n">
        <f aca="false">'Środki trwałe'!E16</f>
        <v>0</v>
      </c>
      <c r="J92" s="111" t="s">
        <v>75</v>
      </c>
      <c r="K92" s="112"/>
      <c r="L92" s="37"/>
      <c r="M92" s="37"/>
      <c r="N92" s="37"/>
    </row>
    <row r="93" customFormat="false" ht="19.5" hidden="false" customHeight="true" outlineLevel="0" collapsed="false">
      <c r="A93" s="111" t="s">
        <v>113</v>
      </c>
      <c r="B93" s="111"/>
      <c r="C93" s="111"/>
      <c r="D93" s="111"/>
      <c r="E93" s="111"/>
      <c r="F93" s="111"/>
      <c r="G93" s="111"/>
      <c r="H93" s="111"/>
      <c r="I93" s="122" t="n">
        <f aca="false">'Środki trwałe'!D25</f>
        <v>0</v>
      </c>
      <c r="J93" s="111" t="s">
        <v>114</v>
      </c>
      <c r="K93" s="112"/>
      <c r="L93" s="15"/>
      <c r="M93" s="15"/>
      <c r="N93" s="15"/>
    </row>
    <row r="94" customFormat="false" ht="19.5" hidden="false" customHeight="true" outlineLevel="0" collapsed="false">
      <c r="A94" s="111" t="s">
        <v>115</v>
      </c>
      <c r="B94" s="111"/>
      <c r="C94" s="111"/>
      <c r="D94" s="111"/>
      <c r="E94" s="111"/>
      <c r="F94" s="111"/>
      <c r="G94" s="111"/>
      <c r="H94" s="111"/>
      <c r="I94" s="122" t="n">
        <f aca="false">'Środki trwałe'!D34</f>
        <v>0</v>
      </c>
      <c r="J94" s="111" t="s">
        <v>116</v>
      </c>
      <c r="K94" s="112"/>
      <c r="L94" s="15"/>
      <c r="M94" s="15"/>
      <c r="N94" s="15"/>
    </row>
    <row r="95" customFormat="false" ht="12.75" hidden="false" customHeight="true" outlineLevel="0" collapsed="false">
      <c r="A95" s="112"/>
      <c r="B95" s="112"/>
      <c r="C95" s="112"/>
      <c r="D95" s="112"/>
      <c r="E95" s="112"/>
      <c r="F95" s="112"/>
      <c r="G95" s="112"/>
      <c r="H95" s="112"/>
      <c r="I95" s="123"/>
      <c r="J95" s="112"/>
      <c r="K95" s="112"/>
      <c r="L95" s="15"/>
      <c r="M95" s="15"/>
      <c r="N95" s="15"/>
    </row>
    <row r="96" customFormat="false" ht="21" hidden="false" customHeight="true" outlineLevel="0" collapsed="false">
      <c r="A96" s="107" t="s">
        <v>117</v>
      </c>
      <c r="B96" s="107"/>
      <c r="C96" s="107"/>
      <c r="D96" s="107"/>
      <c r="E96" s="107"/>
      <c r="F96" s="107"/>
      <c r="G96" s="107"/>
      <c r="H96" s="107"/>
      <c r="I96" s="107"/>
      <c r="J96" s="107"/>
      <c r="K96" s="112"/>
      <c r="L96" s="15"/>
      <c r="M96" s="15"/>
      <c r="N96" s="15"/>
    </row>
    <row r="97" customFormat="false" ht="15.75" hidden="false" customHeight="true" outlineLevel="0" collapsed="false">
      <c r="A97" s="124"/>
      <c r="B97" s="61" t="s">
        <v>48</v>
      </c>
      <c r="C97" s="61"/>
      <c r="D97" s="61"/>
      <c r="E97" s="62" t="s">
        <v>49</v>
      </c>
      <c r="F97" s="63" t="s">
        <v>50</v>
      </c>
      <c r="G97" s="124"/>
      <c r="H97" s="124"/>
      <c r="I97" s="124"/>
      <c r="J97" s="124"/>
      <c r="K97" s="112"/>
      <c r="L97" s="15"/>
      <c r="M97" s="15"/>
      <c r="N97" s="15"/>
    </row>
    <row r="98" customFormat="false" ht="15.75" hidden="false" customHeight="true" outlineLevel="0" collapsed="false">
      <c r="A98" s="71" t="s">
        <v>67</v>
      </c>
      <c r="B98" s="124" t="s">
        <v>118</v>
      </c>
      <c r="C98" s="124"/>
      <c r="D98" s="124"/>
      <c r="E98" s="124"/>
      <c r="F98" s="124"/>
      <c r="G98" s="124"/>
      <c r="H98" s="124"/>
      <c r="I98" s="124"/>
      <c r="J98" s="124"/>
      <c r="K98" s="112"/>
      <c r="L98" s="15"/>
      <c r="M98" s="15"/>
      <c r="N98" s="15"/>
    </row>
    <row r="99" customFormat="false" ht="15.75" hidden="false" customHeight="true" outlineLevel="0" collapsed="false">
      <c r="A99" s="71" t="s">
        <v>67</v>
      </c>
      <c r="B99" s="124" t="s">
        <v>119</v>
      </c>
      <c r="C99" s="124"/>
      <c r="D99" s="124"/>
      <c r="E99" s="124"/>
      <c r="F99" s="124"/>
      <c r="G99" s="124"/>
      <c r="H99" s="124"/>
      <c r="I99" s="124"/>
      <c r="J99" s="124"/>
      <c r="K99" s="112"/>
      <c r="L99" s="15"/>
      <c r="M99" s="15"/>
      <c r="N99" s="15"/>
    </row>
    <row r="100" customFormat="false" ht="10.5" hidden="false" customHeight="true" outlineLevel="0" collapsed="false">
      <c r="A100" s="17"/>
      <c r="B100" s="124"/>
      <c r="C100" s="124"/>
      <c r="D100" s="124"/>
      <c r="E100" s="124"/>
      <c r="F100" s="124"/>
      <c r="G100" s="124"/>
      <c r="H100" s="124"/>
      <c r="I100" s="124"/>
      <c r="J100" s="124"/>
      <c r="K100" s="112"/>
      <c r="L100" s="15"/>
      <c r="M100" s="15"/>
      <c r="N100" s="15"/>
    </row>
    <row r="101" customFormat="false" ht="15.75" hidden="false" customHeight="true" outlineLevel="0" collapsed="false">
      <c r="A101" s="107" t="s">
        <v>120</v>
      </c>
      <c r="B101" s="107"/>
      <c r="C101" s="107"/>
      <c r="D101" s="107"/>
      <c r="E101" s="107"/>
      <c r="F101" s="112"/>
      <c r="G101" s="112"/>
      <c r="H101" s="112"/>
      <c r="I101" s="112"/>
      <c r="J101" s="112"/>
      <c r="K101" s="112"/>
      <c r="L101" s="15"/>
      <c r="M101" s="15"/>
      <c r="N101" s="15"/>
    </row>
    <row r="102" customFormat="false" ht="15.75" hidden="false" customHeight="true" outlineLevel="0" collapsed="false">
      <c r="A102" s="112"/>
      <c r="B102" s="61" t="s">
        <v>48</v>
      </c>
      <c r="C102" s="61"/>
      <c r="D102" s="61"/>
      <c r="E102" s="62" t="s">
        <v>49</v>
      </c>
      <c r="F102" s="63" t="s">
        <v>50</v>
      </c>
      <c r="G102" s="112"/>
      <c r="H102" s="112"/>
      <c r="I102" s="112"/>
      <c r="J102" s="112"/>
      <c r="K102" s="112"/>
      <c r="L102" s="15"/>
      <c r="M102" s="15"/>
      <c r="N102" s="15"/>
    </row>
    <row r="103" customFormat="false" ht="19.5" hidden="false" customHeight="true" outlineLevel="0" collapsed="false">
      <c r="A103" s="71" t="s">
        <v>67</v>
      </c>
      <c r="B103" s="111" t="s">
        <v>121</v>
      </c>
      <c r="C103" s="112"/>
      <c r="D103" s="112"/>
      <c r="E103" s="112"/>
      <c r="F103" s="112"/>
      <c r="G103" s="112"/>
      <c r="H103" s="112"/>
      <c r="I103" s="112"/>
      <c r="J103" s="112"/>
      <c r="K103" s="112"/>
      <c r="L103" s="15"/>
      <c r="M103" s="15"/>
      <c r="N103" s="15"/>
    </row>
    <row r="104" s="125" customFormat="true" ht="21" hidden="false" customHeight="true" outlineLevel="0" collapsed="false">
      <c r="B104" s="126" t="s">
        <v>122</v>
      </c>
      <c r="C104" s="126"/>
      <c r="D104" s="126"/>
      <c r="E104" s="126"/>
      <c r="F104" s="126"/>
      <c r="G104" s="126"/>
      <c r="H104" s="126" t="s">
        <v>123</v>
      </c>
      <c r="I104" s="127"/>
      <c r="J104" s="128"/>
      <c r="K104" s="128"/>
      <c r="L104" s="27"/>
      <c r="M104" s="27"/>
      <c r="N104" s="27"/>
    </row>
    <row r="105" customFormat="false" ht="15.75" hidden="false" customHeight="true" outlineLevel="0" collapsed="false">
      <c r="A105" s="124"/>
      <c r="B105" s="129"/>
      <c r="C105" s="129"/>
      <c r="D105" s="129"/>
      <c r="E105" s="129"/>
      <c r="F105" s="129"/>
      <c r="G105" s="129"/>
      <c r="H105" s="130"/>
      <c r="I105" s="131"/>
      <c r="J105" s="131"/>
      <c r="K105" s="112"/>
      <c r="L105" s="15"/>
      <c r="M105" s="15"/>
      <c r="N105" s="15"/>
    </row>
    <row r="106" customFormat="false" ht="15.75" hidden="false" customHeight="true" outlineLevel="0" collapsed="false">
      <c r="A106" s="124"/>
      <c r="B106" s="129"/>
      <c r="C106" s="129"/>
      <c r="D106" s="129"/>
      <c r="E106" s="129"/>
      <c r="F106" s="129"/>
      <c r="G106" s="129"/>
      <c r="H106" s="130"/>
      <c r="I106" s="131"/>
      <c r="J106" s="131"/>
      <c r="K106" s="112"/>
      <c r="L106" s="15"/>
      <c r="M106" s="15"/>
      <c r="N106" s="15"/>
    </row>
    <row r="107" customFormat="false" ht="15.75" hidden="false" customHeight="true" outlineLevel="0" collapsed="false">
      <c r="A107" s="124"/>
      <c r="B107" s="129"/>
      <c r="C107" s="129"/>
      <c r="D107" s="129"/>
      <c r="E107" s="129"/>
      <c r="F107" s="129"/>
      <c r="G107" s="129"/>
      <c r="H107" s="130"/>
      <c r="I107" s="131"/>
      <c r="J107" s="131"/>
      <c r="K107" s="112"/>
      <c r="L107" s="15"/>
      <c r="M107" s="15"/>
      <c r="N107" s="15"/>
    </row>
    <row r="108" customFormat="false" ht="15.75" hidden="false" customHeight="true" outlineLevel="0" collapsed="false">
      <c r="A108" s="124"/>
      <c r="B108" s="129"/>
      <c r="C108" s="129"/>
      <c r="D108" s="129"/>
      <c r="E108" s="129"/>
      <c r="F108" s="129"/>
      <c r="G108" s="129"/>
      <c r="H108" s="130"/>
      <c r="I108" s="131"/>
      <c r="J108" s="131"/>
      <c r="K108" s="112"/>
      <c r="L108" s="15"/>
      <c r="M108" s="15"/>
      <c r="N108" s="15"/>
    </row>
    <row r="109" customFormat="false" ht="15.75" hidden="false" customHeight="true" outlineLevel="0" collapsed="false">
      <c r="A109" s="124"/>
      <c r="B109" s="129"/>
      <c r="C109" s="129"/>
      <c r="D109" s="129"/>
      <c r="E109" s="129"/>
      <c r="F109" s="129"/>
      <c r="G109" s="129"/>
      <c r="H109" s="130"/>
      <c r="I109" s="131"/>
      <c r="J109" s="131"/>
      <c r="K109" s="112"/>
      <c r="L109" s="15"/>
      <c r="M109" s="15"/>
      <c r="N109" s="15"/>
    </row>
    <row r="110" customFormat="false" ht="12" hidden="false" customHeight="true" outlineLevel="0" collapsed="false">
      <c r="A110" s="124"/>
      <c r="B110" s="58"/>
      <c r="C110" s="58"/>
      <c r="D110" s="58"/>
      <c r="E110" s="58"/>
      <c r="F110" s="132"/>
      <c r="G110" s="132"/>
      <c r="H110" s="131"/>
      <c r="I110" s="131"/>
      <c r="J110" s="131"/>
      <c r="K110" s="112"/>
      <c r="L110" s="15"/>
      <c r="M110" s="15"/>
      <c r="N110" s="15"/>
    </row>
    <row r="111" customFormat="false" ht="20.25" hidden="false" customHeight="true" outlineLevel="0" collapsed="false">
      <c r="A111" s="71" t="s">
        <v>67</v>
      </c>
      <c r="B111" s="56" t="s">
        <v>124</v>
      </c>
      <c r="C111" s="56"/>
      <c r="D111" s="112"/>
      <c r="E111" s="112"/>
      <c r="F111" s="112"/>
      <c r="G111" s="112"/>
      <c r="H111" s="112"/>
      <c r="I111" s="112"/>
      <c r="J111" s="112"/>
      <c r="K111" s="112"/>
      <c r="L111" s="37"/>
      <c r="M111" s="37"/>
      <c r="N111" s="37"/>
    </row>
    <row r="112" customFormat="false" ht="21" hidden="false" customHeight="true" outlineLevel="0" collapsed="false">
      <c r="A112" s="17"/>
      <c r="B112" s="126" t="s">
        <v>122</v>
      </c>
      <c r="C112" s="126"/>
      <c r="D112" s="126"/>
      <c r="E112" s="126"/>
      <c r="F112" s="126"/>
      <c r="G112" s="126"/>
      <c r="H112" s="126" t="s">
        <v>125</v>
      </c>
      <c r="I112" s="112"/>
      <c r="J112" s="112"/>
      <c r="K112" s="112"/>
      <c r="L112" s="37"/>
      <c r="M112" s="37"/>
      <c r="N112" s="37"/>
    </row>
    <row r="113" customFormat="false" ht="15" hidden="false" customHeight="true" outlineLevel="0" collapsed="false">
      <c r="A113" s="17"/>
      <c r="B113" s="129"/>
      <c r="C113" s="129"/>
      <c r="D113" s="129"/>
      <c r="E113" s="129"/>
      <c r="F113" s="129"/>
      <c r="G113" s="129"/>
      <c r="H113" s="130"/>
      <c r="I113" s="112"/>
      <c r="J113" s="112"/>
      <c r="K113" s="112"/>
      <c r="L113" s="37"/>
      <c r="M113" s="37"/>
      <c r="N113" s="37"/>
    </row>
    <row r="114" customFormat="false" ht="15" hidden="false" customHeight="true" outlineLevel="0" collapsed="false">
      <c r="A114" s="17"/>
      <c r="B114" s="129"/>
      <c r="C114" s="129"/>
      <c r="D114" s="129"/>
      <c r="E114" s="129"/>
      <c r="F114" s="129"/>
      <c r="G114" s="129"/>
      <c r="H114" s="130"/>
      <c r="I114" s="112"/>
      <c r="J114" s="112"/>
      <c r="K114" s="112"/>
      <c r="L114" s="37"/>
      <c r="M114" s="37"/>
      <c r="N114" s="37"/>
    </row>
    <row r="115" customFormat="false" ht="15" hidden="false" customHeight="true" outlineLevel="0" collapsed="false">
      <c r="A115" s="17"/>
      <c r="B115" s="129"/>
      <c r="C115" s="129"/>
      <c r="D115" s="129"/>
      <c r="E115" s="129"/>
      <c r="F115" s="129"/>
      <c r="G115" s="129"/>
      <c r="H115" s="130"/>
      <c r="I115" s="112"/>
      <c r="J115" s="112"/>
      <c r="K115" s="112"/>
      <c r="L115" s="37"/>
      <c r="M115" s="37"/>
      <c r="N115" s="37"/>
    </row>
    <row r="116" customFormat="false" ht="15" hidden="false" customHeight="true" outlineLevel="0" collapsed="false">
      <c r="A116" s="17"/>
      <c r="B116" s="129"/>
      <c r="C116" s="129"/>
      <c r="D116" s="129"/>
      <c r="E116" s="129"/>
      <c r="F116" s="129"/>
      <c r="G116" s="129"/>
      <c r="H116" s="130"/>
      <c r="I116" s="112"/>
      <c r="J116" s="112"/>
      <c r="K116" s="112"/>
      <c r="L116" s="37"/>
      <c r="M116" s="37"/>
      <c r="N116" s="37"/>
    </row>
    <row r="117" customFormat="false" ht="15" hidden="false" customHeight="true" outlineLevel="0" collapsed="false">
      <c r="A117" s="17"/>
      <c r="B117" s="129"/>
      <c r="C117" s="129"/>
      <c r="D117" s="129"/>
      <c r="E117" s="129"/>
      <c r="F117" s="129"/>
      <c r="G117" s="129"/>
      <c r="H117" s="130"/>
      <c r="I117" s="112"/>
      <c r="J117" s="112"/>
      <c r="K117" s="112"/>
      <c r="L117" s="37"/>
      <c r="M117" s="37"/>
      <c r="N117" s="37"/>
    </row>
    <row r="118" customFormat="false" ht="8.25" hidden="false" customHeight="true" outlineLevel="0" collapsed="false">
      <c r="A118" s="124"/>
      <c r="B118" s="133"/>
      <c r="C118" s="131"/>
      <c r="D118" s="131"/>
      <c r="E118" s="131"/>
      <c r="F118" s="131"/>
      <c r="G118" s="131"/>
      <c r="H118" s="131"/>
      <c r="I118" s="131"/>
      <c r="J118" s="131"/>
      <c r="K118" s="112"/>
      <c r="L118" s="37"/>
      <c r="M118" s="37"/>
      <c r="N118" s="37"/>
    </row>
    <row r="119" customFormat="false" ht="19.5" hidden="false" customHeight="true" outlineLevel="0" collapsed="false">
      <c r="A119" s="71" t="s">
        <v>67</v>
      </c>
      <c r="B119" s="111" t="s">
        <v>126</v>
      </c>
      <c r="C119" s="112"/>
      <c r="D119" s="112"/>
      <c r="E119" s="112"/>
      <c r="F119" s="112"/>
      <c r="G119" s="112"/>
      <c r="H119" s="112"/>
      <c r="I119" s="112"/>
      <c r="J119" s="112"/>
      <c r="K119" s="112"/>
      <c r="L119" s="27"/>
      <c r="M119" s="27"/>
      <c r="N119" s="27"/>
    </row>
    <row r="120" customFormat="false" ht="19.5" hidden="false" customHeight="true" outlineLevel="0" collapsed="false">
      <c r="A120" s="71" t="s">
        <v>67</v>
      </c>
      <c r="B120" s="56" t="s">
        <v>127</v>
      </c>
      <c r="C120" s="56"/>
      <c r="D120" s="112"/>
      <c r="E120" s="112"/>
      <c r="F120" s="112"/>
      <c r="G120" s="112"/>
      <c r="H120" s="112"/>
      <c r="I120" s="112"/>
      <c r="J120" s="112"/>
      <c r="K120" s="112"/>
      <c r="L120" s="37"/>
      <c r="M120" s="37"/>
      <c r="N120" s="37"/>
    </row>
    <row r="121" customFormat="false" ht="7.5" hidden="false" customHeight="true" outlineLevel="0" collapsed="false">
      <c r="A121" s="17"/>
      <c r="B121" s="133"/>
      <c r="C121" s="133"/>
      <c r="D121" s="112"/>
      <c r="E121" s="112"/>
      <c r="F121" s="112"/>
      <c r="G121" s="112"/>
      <c r="H121" s="112"/>
      <c r="I121" s="112"/>
      <c r="J121" s="112"/>
      <c r="K121" s="112"/>
      <c r="L121" s="37"/>
      <c r="M121" s="37"/>
      <c r="N121" s="37"/>
    </row>
    <row r="122" customFormat="false" ht="25.5" hidden="false" customHeight="true" outlineLevel="0" collapsed="false">
      <c r="A122" s="108" t="s">
        <v>128</v>
      </c>
      <c r="B122" s="108"/>
      <c r="C122" s="108"/>
      <c r="D122" s="108"/>
      <c r="E122" s="108"/>
      <c r="F122" s="108"/>
      <c r="G122" s="108"/>
      <c r="H122" s="108"/>
      <c r="I122" s="108"/>
      <c r="J122" s="108"/>
      <c r="K122" s="108"/>
      <c r="L122" s="37"/>
      <c r="M122" s="37"/>
      <c r="N122" s="37"/>
    </row>
    <row r="123" customFormat="false" ht="9.75" hidden="false" customHeight="true" outlineLevel="0" collapsed="false">
      <c r="A123" s="22"/>
      <c r="B123" s="22"/>
      <c r="C123" s="22"/>
      <c r="D123" s="22"/>
      <c r="E123" s="22"/>
      <c r="F123" s="22"/>
      <c r="G123" s="134"/>
      <c r="H123" s="134"/>
      <c r="I123" s="134"/>
      <c r="J123" s="134"/>
      <c r="K123" s="134"/>
      <c r="L123" s="37"/>
      <c r="M123" s="37"/>
      <c r="N123" s="37"/>
    </row>
    <row r="124" customFormat="false" ht="18" hidden="false" customHeight="true" outlineLevel="0" collapsed="false">
      <c r="A124" s="135" t="s">
        <v>129</v>
      </c>
      <c r="B124" s="135"/>
      <c r="C124" s="135"/>
      <c r="D124" s="135"/>
      <c r="E124" s="136" t="s">
        <v>130</v>
      </c>
      <c r="F124" s="136"/>
      <c r="G124" s="136"/>
      <c r="H124" s="135" t="s">
        <v>77</v>
      </c>
      <c r="I124" s="137"/>
      <c r="J124" s="112"/>
      <c r="K124" s="112"/>
      <c r="L124" s="37"/>
      <c r="M124" s="37"/>
      <c r="N124" s="37"/>
    </row>
    <row r="125" customFormat="false" ht="18" hidden="false" customHeight="true" outlineLevel="0" collapsed="false">
      <c r="A125" s="138" t="s">
        <v>131</v>
      </c>
      <c r="B125" s="138"/>
      <c r="C125" s="138"/>
      <c r="D125" s="138"/>
      <c r="E125" s="139" t="s">
        <v>130</v>
      </c>
      <c r="F125" s="139"/>
      <c r="G125" s="139"/>
      <c r="H125" s="135" t="s">
        <v>77</v>
      </c>
      <c r="I125" s="137"/>
      <c r="J125" s="31"/>
      <c r="K125" s="31"/>
      <c r="L125" s="37"/>
      <c r="M125" s="37"/>
      <c r="N125" s="37"/>
    </row>
    <row r="126" customFormat="false" ht="18" hidden="false" customHeight="true" outlineLevel="0" collapsed="false">
      <c r="A126" s="140" t="s">
        <v>132</v>
      </c>
      <c r="B126" s="140"/>
      <c r="C126" s="140"/>
      <c r="D126" s="140"/>
      <c r="E126" s="141" t="s">
        <v>130</v>
      </c>
      <c r="F126" s="141"/>
      <c r="G126" s="141"/>
      <c r="H126" s="135" t="s">
        <v>77</v>
      </c>
      <c r="I126" s="142"/>
      <c r="J126" s="31"/>
      <c r="K126" s="31"/>
      <c r="L126" s="37"/>
      <c r="M126" s="37"/>
      <c r="N126" s="37"/>
    </row>
    <row r="127" customFormat="false" ht="18" hidden="false" customHeight="true" outlineLevel="0" collapsed="false">
      <c r="A127" s="135" t="s">
        <v>133</v>
      </c>
      <c r="B127" s="135"/>
      <c r="C127" s="135"/>
      <c r="D127" s="135"/>
      <c r="E127" s="136" t="s">
        <v>130</v>
      </c>
      <c r="F127" s="136"/>
      <c r="G127" s="136"/>
      <c r="H127" s="135" t="s">
        <v>77</v>
      </c>
      <c r="I127" s="137"/>
      <c r="J127" s="31"/>
      <c r="K127" s="31"/>
      <c r="L127" s="37"/>
      <c r="M127" s="37"/>
      <c r="N127" s="37"/>
    </row>
    <row r="128" customFormat="false" ht="10.5" hidden="false" customHeight="true" outlineLevel="0" collapsed="false">
      <c r="A128" s="138"/>
      <c r="B128" s="138"/>
      <c r="C128" s="138"/>
      <c r="D128" s="138"/>
      <c r="E128" s="138"/>
      <c r="F128" s="138"/>
      <c r="G128" s="143"/>
      <c r="H128" s="143"/>
      <c r="I128" s="143"/>
      <c r="J128" s="31"/>
      <c r="K128" s="31"/>
      <c r="L128" s="15"/>
      <c r="M128" s="15"/>
      <c r="N128" s="15"/>
    </row>
    <row r="129" customFormat="false" ht="19.5" hidden="false" customHeight="true" outlineLevel="0" collapsed="false">
      <c r="A129" s="144" t="s">
        <v>134</v>
      </c>
      <c r="B129" s="144"/>
      <c r="C129" s="144"/>
      <c r="D129" s="144"/>
      <c r="E129" s="144"/>
      <c r="F129" s="144"/>
      <c r="J129" s="145"/>
      <c r="K129" s="145"/>
      <c r="L129" s="27"/>
      <c r="M129" s="27"/>
      <c r="N129" s="27"/>
    </row>
    <row r="130" customFormat="false" ht="12.75" hidden="false" customHeight="false" outlineLevel="0" collapsed="false">
      <c r="A130" s="134"/>
      <c r="B130" s="61" t="s">
        <v>48</v>
      </c>
      <c r="C130" s="61"/>
      <c r="D130" s="61"/>
      <c r="E130" s="62" t="s">
        <v>49</v>
      </c>
      <c r="F130" s="63" t="s">
        <v>50</v>
      </c>
      <c r="J130" s="146"/>
      <c r="K130" s="146"/>
      <c r="L130" s="27"/>
      <c r="M130" s="27"/>
      <c r="N130" s="27"/>
    </row>
    <row r="131" customFormat="false" ht="17.25" hidden="false" customHeight="true" outlineLevel="0" collapsed="false">
      <c r="A131" s="147" t="s">
        <v>53</v>
      </c>
      <c r="B131" s="148" t="s">
        <v>118</v>
      </c>
      <c r="C131" s="128"/>
      <c r="D131" s="146"/>
      <c r="E131" s="146"/>
      <c r="F131" s="146"/>
      <c r="J131" s="146"/>
      <c r="K131" s="146"/>
      <c r="L131" s="27"/>
      <c r="M131" s="27"/>
      <c r="N131" s="27"/>
    </row>
    <row r="132" customFormat="false" ht="17.25" hidden="false" customHeight="true" outlineLevel="0" collapsed="false">
      <c r="A132" s="147" t="s">
        <v>53</v>
      </c>
      <c r="B132" s="135" t="s">
        <v>135</v>
      </c>
      <c r="C132" s="135"/>
      <c r="D132" s="135"/>
      <c r="E132" s="135"/>
      <c r="F132" s="135"/>
      <c r="G132" s="149" t="s">
        <v>136</v>
      </c>
      <c r="H132" s="149"/>
      <c r="I132" s="149"/>
      <c r="J132" s="149"/>
      <c r="K132" s="149"/>
      <c r="L132" s="27"/>
      <c r="M132" s="27"/>
      <c r="N132" s="27"/>
    </row>
    <row r="133" customFormat="false" ht="6" hidden="false" customHeight="true" outlineLevel="0" collapsed="false">
      <c r="A133" s="112"/>
      <c r="B133" s="112"/>
      <c r="C133" s="112"/>
      <c r="D133" s="112"/>
      <c r="E133" s="112"/>
      <c r="F133" s="112"/>
      <c r="G133" s="112"/>
      <c r="H133" s="55"/>
      <c r="I133" s="55"/>
      <c r="J133" s="55"/>
      <c r="K133" s="55"/>
      <c r="L133" s="37"/>
      <c r="M133" s="37"/>
      <c r="N133" s="37"/>
    </row>
    <row r="134" customFormat="false" ht="21" hidden="false" customHeight="true" outlineLevel="0" collapsed="false">
      <c r="A134" s="108" t="s">
        <v>137</v>
      </c>
      <c r="B134" s="108"/>
      <c r="C134" s="108"/>
      <c r="D134" s="108"/>
      <c r="E134" s="108"/>
      <c r="F134" s="108"/>
      <c r="G134" s="108"/>
      <c r="H134" s="108"/>
      <c r="I134" s="128"/>
      <c r="J134" s="132"/>
      <c r="K134" s="132"/>
      <c r="L134" s="150"/>
      <c r="M134" s="150"/>
      <c r="N134" s="150"/>
    </row>
    <row r="135" customFormat="false" ht="12.75" hidden="false" customHeight="true" outlineLevel="0" collapsed="false">
      <c r="A135" s="92"/>
      <c r="B135" s="61" t="s">
        <v>48</v>
      </c>
      <c r="C135" s="61"/>
      <c r="D135" s="61"/>
      <c r="E135" s="62" t="s">
        <v>49</v>
      </c>
      <c r="F135" s="63" t="s">
        <v>50</v>
      </c>
      <c r="G135" s="92"/>
      <c r="H135" s="92"/>
      <c r="I135" s="128"/>
      <c r="J135" s="131"/>
      <c r="K135" s="131"/>
      <c r="L135" s="150"/>
      <c r="M135" s="150"/>
      <c r="N135" s="150"/>
    </row>
    <row r="136" customFormat="false" ht="17.25" hidden="false" customHeight="true" outlineLevel="0" collapsed="false">
      <c r="A136" s="147" t="s">
        <v>53</v>
      </c>
      <c r="B136" s="148" t="s">
        <v>118</v>
      </c>
      <c r="C136" s="128"/>
      <c r="D136" s="146"/>
      <c r="E136" s="146"/>
      <c r="F136" s="146"/>
      <c r="J136" s="146"/>
      <c r="K136" s="146"/>
      <c r="L136" s="150"/>
      <c r="M136" s="150"/>
      <c r="N136" s="150"/>
    </row>
    <row r="137" customFormat="false" ht="17.25" hidden="false" customHeight="true" outlineLevel="0" collapsed="false">
      <c r="A137" s="147" t="s">
        <v>53</v>
      </c>
      <c r="B137" s="135" t="s">
        <v>138</v>
      </c>
      <c r="C137" s="135"/>
      <c r="D137" s="135"/>
      <c r="E137" s="135"/>
      <c r="F137" s="135"/>
      <c r="G137" s="149" t="s">
        <v>136</v>
      </c>
      <c r="H137" s="149"/>
      <c r="I137" s="149"/>
      <c r="J137" s="149"/>
      <c r="K137" s="149"/>
      <c r="L137" s="150"/>
      <c r="M137" s="150"/>
      <c r="N137" s="150"/>
    </row>
    <row r="138" s="25" customFormat="true" ht="22.5" hidden="false" customHeight="true" outlineLevel="0" collapsed="false">
      <c r="A138" s="108" t="s">
        <v>139</v>
      </c>
      <c r="B138" s="108"/>
      <c r="C138" s="108"/>
      <c r="D138" s="108"/>
      <c r="E138" s="108"/>
      <c r="F138" s="108"/>
      <c r="G138" s="108"/>
      <c r="H138" s="108"/>
      <c r="I138" s="108"/>
      <c r="J138" s="108"/>
      <c r="K138" s="108"/>
      <c r="L138" s="99"/>
      <c r="M138" s="99"/>
      <c r="N138" s="99"/>
    </row>
    <row r="139" customFormat="false" ht="12.75" hidden="false" customHeight="false" outlineLevel="0" collapsed="false">
      <c r="A139" s="146"/>
      <c r="B139" s="61" t="s">
        <v>48</v>
      </c>
      <c r="C139" s="61"/>
      <c r="D139" s="61"/>
      <c r="E139" s="62" t="s">
        <v>49</v>
      </c>
      <c r="F139" s="63" t="s">
        <v>50</v>
      </c>
      <c r="G139" s="146"/>
      <c r="H139" s="146"/>
      <c r="I139" s="146"/>
      <c r="J139" s="146"/>
      <c r="K139" s="146"/>
      <c r="L139" s="27"/>
      <c r="M139" s="27"/>
      <c r="N139" s="27"/>
    </row>
    <row r="140" customFormat="false" ht="17.25" hidden="false" customHeight="true" outlineLevel="0" collapsed="false">
      <c r="A140" s="147" t="s">
        <v>53</v>
      </c>
      <c r="B140" s="148" t="s">
        <v>118</v>
      </c>
      <c r="C140" s="128"/>
      <c r="D140" s="146"/>
      <c r="E140" s="146"/>
      <c r="F140" s="146"/>
      <c r="J140" s="146"/>
      <c r="K140" s="146"/>
      <c r="L140" s="27"/>
      <c r="M140" s="27"/>
      <c r="N140" s="27"/>
    </row>
    <row r="141" customFormat="false" ht="17.25" hidden="false" customHeight="true" outlineLevel="0" collapsed="false">
      <c r="A141" s="147" t="s">
        <v>53</v>
      </c>
      <c r="B141" s="135" t="s">
        <v>140</v>
      </c>
      <c r="C141" s="135"/>
      <c r="D141" s="135"/>
      <c r="E141" s="135"/>
      <c r="F141" s="135"/>
      <c r="G141" s="135"/>
      <c r="H141" s="135"/>
      <c r="L141" s="27"/>
      <c r="M141" s="27"/>
      <c r="N141" s="27"/>
    </row>
    <row r="142" customFormat="false" ht="17.25" hidden="false" customHeight="true" outlineLevel="0" collapsed="false">
      <c r="A142" s="151" t="s">
        <v>141</v>
      </c>
      <c r="B142" s="151"/>
      <c r="C142" s="151"/>
      <c r="D142" s="151"/>
      <c r="E142" s="151"/>
      <c r="F142" s="151"/>
      <c r="G142" s="151"/>
      <c r="H142" s="152" t="s">
        <v>29</v>
      </c>
      <c r="I142" s="152"/>
      <c r="J142" s="153" t="s">
        <v>142</v>
      </c>
      <c r="K142" s="154" t="s">
        <v>143</v>
      </c>
      <c r="L142" s="27"/>
      <c r="M142" s="27"/>
      <c r="N142" s="27"/>
    </row>
    <row r="143" customFormat="false" ht="13.5" hidden="false" customHeight="true" outlineLevel="0" collapsed="false">
      <c r="A143" s="68"/>
      <c r="B143" s="155"/>
      <c r="C143" s="155"/>
      <c r="D143" s="155"/>
      <c r="E143" s="155"/>
      <c r="F143" s="155"/>
      <c r="G143" s="155"/>
      <c r="H143" s="155"/>
      <c r="I143" s="128"/>
      <c r="J143" s="128"/>
      <c r="K143" s="128"/>
      <c r="L143" s="27"/>
      <c r="M143" s="27"/>
      <c r="N143" s="27"/>
    </row>
    <row r="144" customFormat="false" ht="26.25" hidden="false" customHeight="true" outlineLevel="0" collapsed="false">
      <c r="A144" s="42" t="s">
        <v>144</v>
      </c>
      <c r="B144" s="42"/>
      <c r="C144" s="42"/>
      <c r="D144" s="42"/>
      <c r="E144" s="42"/>
      <c r="F144" s="42"/>
      <c r="G144" s="42"/>
      <c r="H144" s="42"/>
      <c r="I144" s="42"/>
      <c r="J144" s="42"/>
      <c r="K144" s="42"/>
      <c r="L144" s="27"/>
      <c r="M144" s="27"/>
      <c r="N144" s="27"/>
    </row>
    <row r="145" customFormat="false" ht="11.25" hidden="false" customHeight="true" outlineLevel="0" collapsed="false">
      <c r="A145" s="68"/>
      <c r="B145" s="155"/>
      <c r="C145" s="155"/>
      <c r="D145" s="155"/>
      <c r="E145" s="155"/>
      <c r="F145" s="155"/>
      <c r="G145" s="155"/>
      <c r="H145" s="155"/>
      <c r="I145" s="128"/>
      <c r="J145" s="128"/>
      <c r="K145" s="128"/>
      <c r="L145" s="27"/>
      <c r="M145" s="27"/>
      <c r="N145" s="27"/>
    </row>
    <row r="146" customFormat="false" ht="12.75" hidden="false" customHeight="true" outlineLevel="0" collapsed="false">
      <c r="A146" s="156" t="s">
        <v>145</v>
      </c>
      <c r="B146" s="156"/>
      <c r="C146" s="156"/>
      <c r="D146" s="156"/>
      <c r="E146" s="156"/>
      <c r="F146" s="156"/>
      <c r="G146" s="156"/>
      <c r="H146" s="156"/>
      <c r="I146" s="157"/>
      <c r="K146" s="157"/>
      <c r="L146" s="27"/>
      <c r="M146" s="27"/>
      <c r="N146" s="27"/>
    </row>
    <row r="147" customFormat="false" ht="6.75" hidden="false" customHeight="true" outlineLevel="0" collapsed="false">
      <c r="A147" s="158"/>
      <c r="B147" s="158"/>
      <c r="C147" s="158"/>
      <c r="D147" s="158"/>
      <c r="E147" s="158"/>
      <c r="F147" s="158"/>
      <c r="G147" s="158"/>
      <c r="H147" s="16"/>
      <c r="I147" s="157"/>
      <c r="K147" s="159"/>
      <c r="L147" s="27"/>
      <c r="M147" s="27"/>
      <c r="N147" s="27"/>
    </row>
    <row r="148" customFormat="false" ht="15" hidden="false" customHeight="true" outlineLevel="0" collapsed="false">
      <c r="A148" s="23" t="s">
        <v>146</v>
      </c>
      <c r="B148" s="23"/>
      <c r="C148" s="23"/>
      <c r="D148" s="23"/>
      <c r="E148" s="23"/>
      <c r="F148" s="160" t="s">
        <v>147</v>
      </c>
      <c r="G148" s="160"/>
      <c r="H148" s="16"/>
      <c r="I148" s="157"/>
      <c r="K148" s="157"/>
      <c r="L148" s="27"/>
      <c r="M148" s="27"/>
      <c r="N148" s="27"/>
    </row>
    <row r="149" customFormat="false" ht="9.75" hidden="false" customHeight="true" outlineLevel="0" collapsed="false">
      <c r="L149" s="27"/>
      <c r="M149" s="27"/>
      <c r="N149" s="27"/>
    </row>
    <row r="150" customFormat="false" ht="15" hidden="false" customHeight="true" outlineLevel="0" collapsed="false">
      <c r="A150" s="23" t="s">
        <v>148</v>
      </c>
      <c r="B150" s="23"/>
      <c r="C150" s="23"/>
      <c r="D150" s="23"/>
      <c r="E150" s="23"/>
      <c r="F150" s="23"/>
      <c r="G150" s="16"/>
      <c r="L150" s="27"/>
      <c r="M150" s="27"/>
      <c r="N150" s="27"/>
    </row>
    <row r="151" customFormat="false" ht="18" hidden="false" customHeight="true" outlineLevel="0" collapsed="false">
      <c r="A151" s="16" t="s">
        <v>38</v>
      </c>
      <c r="B151" s="160" t="s">
        <v>149</v>
      </c>
      <c r="C151" s="160"/>
      <c r="D151" s="160"/>
      <c r="E151" s="160"/>
      <c r="F151" s="160"/>
      <c r="G151" s="160"/>
      <c r="H151" s="160"/>
      <c r="L151" s="27"/>
      <c r="M151" s="27"/>
      <c r="N151" s="27"/>
    </row>
    <row r="152" customFormat="false" ht="18" hidden="false" customHeight="true" outlineLevel="0" collapsed="false">
      <c r="A152" s="16" t="s">
        <v>40</v>
      </c>
      <c r="B152" s="160" t="s">
        <v>149</v>
      </c>
      <c r="C152" s="160"/>
      <c r="D152" s="160"/>
      <c r="E152" s="160"/>
      <c r="F152" s="160"/>
      <c r="G152" s="160"/>
      <c r="H152" s="160"/>
      <c r="L152" s="27"/>
      <c r="M152" s="27"/>
      <c r="N152" s="27"/>
    </row>
    <row r="153" customFormat="false" ht="18" hidden="false" customHeight="true" outlineLevel="0" collapsed="false">
      <c r="A153" s="16" t="s">
        <v>150</v>
      </c>
      <c r="B153" s="160" t="s">
        <v>149</v>
      </c>
      <c r="C153" s="160"/>
      <c r="D153" s="160"/>
      <c r="E153" s="160"/>
      <c r="F153" s="160"/>
      <c r="G153" s="160"/>
      <c r="H153" s="160"/>
      <c r="L153" s="37"/>
      <c r="M153" s="37"/>
      <c r="N153" s="37"/>
    </row>
    <row r="154" customFormat="false" ht="18" hidden="false" customHeight="true" outlineLevel="0" collapsed="false">
      <c r="A154" s="16" t="s">
        <v>151</v>
      </c>
      <c r="B154" s="160" t="s">
        <v>149</v>
      </c>
      <c r="C154" s="160"/>
      <c r="D154" s="160"/>
      <c r="E154" s="160"/>
      <c r="F154" s="160"/>
      <c r="G154" s="160"/>
      <c r="H154" s="160"/>
      <c r="L154" s="37"/>
      <c r="M154" s="37"/>
      <c r="N154" s="37"/>
    </row>
    <row r="155" customFormat="false" ht="18" hidden="false" customHeight="true" outlineLevel="0" collapsed="false">
      <c r="A155" s="16" t="s">
        <v>152</v>
      </c>
      <c r="B155" s="160" t="s">
        <v>149</v>
      </c>
      <c r="C155" s="160"/>
      <c r="D155" s="160"/>
      <c r="E155" s="160"/>
      <c r="F155" s="160"/>
      <c r="G155" s="160"/>
      <c r="H155" s="160"/>
      <c r="J155" s="161"/>
      <c r="L155" s="37"/>
      <c r="M155" s="37"/>
      <c r="N155" s="37"/>
    </row>
    <row r="156" customFormat="false" ht="18" hidden="false" customHeight="true" outlineLevel="0" collapsed="false">
      <c r="A156" s="16"/>
      <c r="B156" s="19"/>
      <c r="C156" s="19"/>
      <c r="D156" s="19"/>
      <c r="E156" s="19"/>
      <c r="F156" s="19"/>
      <c r="G156" s="19"/>
      <c r="H156" s="19"/>
      <c r="I156" s="52" t="s">
        <v>153</v>
      </c>
      <c r="J156" s="52"/>
      <c r="K156" s="52"/>
      <c r="L156" s="37"/>
      <c r="M156" s="37"/>
      <c r="N156" s="37"/>
    </row>
    <row r="157" customFormat="false" ht="14.25" hidden="false" customHeight="true" outlineLevel="0" collapsed="false">
      <c r="A157" s="16"/>
      <c r="B157" s="19"/>
      <c r="C157" s="19"/>
      <c r="D157" s="19"/>
      <c r="E157" s="19"/>
      <c r="F157" s="19"/>
      <c r="G157" s="19"/>
      <c r="H157" s="19"/>
      <c r="I157" s="58" t="s">
        <v>154</v>
      </c>
      <c r="J157" s="58"/>
      <c r="K157" s="58"/>
      <c r="L157" s="37"/>
      <c r="M157" s="37"/>
      <c r="N157" s="37"/>
    </row>
    <row r="158" customFormat="false" ht="14.25" hidden="false" customHeight="true" outlineLevel="0" collapsed="false">
      <c r="A158" s="16"/>
      <c r="B158" s="19"/>
      <c r="C158" s="19"/>
      <c r="D158" s="19"/>
      <c r="E158" s="19"/>
      <c r="F158" s="19"/>
      <c r="G158" s="19"/>
      <c r="H158" s="19"/>
      <c r="I158" s="68"/>
      <c r="J158" s="68"/>
      <c r="K158" s="68"/>
      <c r="L158" s="37"/>
      <c r="M158" s="37"/>
      <c r="N158" s="37"/>
    </row>
    <row r="159" customFormat="false" ht="12" hidden="false" customHeight="true" outlineLevel="0" collapsed="false">
      <c r="B159" s="16"/>
      <c r="C159" s="16"/>
      <c r="D159" s="16"/>
      <c r="E159" s="16"/>
      <c r="F159" s="16"/>
      <c r="G159" s="16"/>
      <c r="H159" s="19"/>
      <c r="I159" s="19"/>
      <c r="J159" s="16"/>
      <c r="L159" s="37"/>
      <c r="M159" s="37"/>
      <c r="N159" s="37"/>
    </row>
    <row r="160" customFormat="false" ht="12.75" hidden="false" customHeight="true" outlineLevel="0" collapsed="false">
      <c r="A160" s="50" t="s">
        <v>155</v>
      </c>
      <c r="B160" s="50"/>
      <c r="C160" s="50"/>
      <c r="D160" s="50"/>
      <c r="E160" s="50"/>
      <c r="F160" s="50"/>
      <c r="G160" s="50"/>
      <c r="H160" s="155"/>
      <c r="I160" s="128"/>
      <c r="J160" s="128"/>
      <c r="K160" s="128"/>
      <c r="L160" s="37"/>
      <c r="M160" s="37"/>
      <c r="N160" s="37"/>
    </row>
    <row r="161" customFormat="false" ht="11.25" hidden="false" customHeight="true" outlineLevel="0" collapsed="false">
      <c r="A161" s="68"/>
      <c r="B161" s="155"/>
      <c r="C161" s="155"/>
      <c r="D161" s="155"/>
      <c r="E161" s="155"/>
      <c r="F161" s="155"/>
      <c r="G161" s="92"/>
      <c r="H161" s="92"/>
      <c r="I161" s="92"/>
      <c r="J161" s="92"/>
      <c r="K161" s="92"/>
      <c r="L161" s="51"/>
      <c r="M161" s="51"/>
      <c r="N161" s="51"/>
    </row>
    <row r="162" customFormat="false" ht="50.25" hidden="false" customHeight="true" outlineLevel="0" collapsed="false">
      <c r="A162" s="108" t="s">
        <v>156</v>
      </c>
      <c r="B162" s="108"/>
      <c r="C162" s="108"/>
      <c r="D162" s="108"/>
      <c r="E162" s="108"/>
      <c r="F162" s="108"/>
      <c r="G162" s="108"/>
      <c r="H162" s="108"/>
      <c r="I162" s="108"/>
      <c r="J162" s="108"/>
      <c r="K162" s="108"/>
      <c r="L162" s="162"/>
      <c r="M162" s="37"/>
      <c r="N162" s="37"/>
    </row>
    <row r="163" customFormat="false" ht="10.5" hidden="false" customHeight="true" outlineLevel="0" collapsed="false">
      <c r="A163" s="16"/>
      <c r="B163" s="16"/>
      <c r="C163" s="16"/>
      <c r="D163" s="16"/>
      <c r="E163" s="16"/>
      <c r="F163" s="16"/>
      <c r="G163" s="16"/>
      <c r="L163" s="79"/>
      <c r="M163" s="79"/>
      <c r="N163" s="79"/>
    </row>
    <row r="164" customFormat="false" ht="21.75" hidden="false" customHeight="true" outlineLevel="0" collapsed="false">
      <c r="A164" s="163" t="s">
        <v>157</v>
      </c>
      <c r="B164" s="163"/>
      <c r="C164" s="163"/>
      <c r="D164" s="163"/>
      <c r="E164" s="163"/>
      <c r="F164" s="163"/>
      <c r="G164" s="163"/>
      <c r="H164" s="163"/>
      <c r="I164" s="163"/>
      <c r="J164" s="163"/>
      <c r="K164" s="163"/>
      <c r="L164" s="37"/>
      <c r="M164" s="37"/>
      <c r="N164" s="37"/>
    </row>
    <row r="165" customFormat="false" ht="16.5" hidden="false" customHeight="true" outlineLevel="0" collapsed="false">
      <c r="A165" s="164" t="s">
        <v>158</v>
      </c>
      <c r="B165" s="164"/>
      <c r="C165" s="164"/>
      <c r="D165" s="164"/>
      <c r="E165" s="164"/>
      <c r="F165" s="164"/>
      <c r="G165" s="164"/>
      <c r="H165" s="164"/>
      <c r="I165" s="165" t="s">
        <v>159</v>
      </c>
      <c r="J165" s="165"/>
      <c r="K165" s="166" t="s">
        <v>160</v>
      </c>
      <c r="L165" s="37"/>
      <c r="M165" s="37"/>
      <c r="N165" s="37"/>
    </row>
    <row r="166" customFormat="false" ht="17.25" hidden="false" customHeight="true" outlineLevel="0" collapsed="false">
      <c r="A166" s="165" t="s">
        <v>161</v>
      </c>
      <c r="B166" s="165"/>
      <c r="C166" s="165"/>
      <c r="D166" s="165"/>
      <c r="E166" s="165"/>
      <c r="F166" s="165"/>
      <c r="G166" s="167" t="s">
        <v>162</v>
      </c>
      <c r="H166" s="167"/>
      <c r="I166" s="167"/>
      <c r="J166" s="167"/>
      <c r="K166" s="167"/>
      <c r="L166" s="51"/>
      <c r="M166" s="51"/>
      <c r="N166" s="51"/>
    </row>
    <row r="167" customFormat="false" ht="15.75" hidden="false" customHeight="true" outlineLevel="0" collapsed="false">
      <c r="A167" s="164" t="s">
        <v>163</v>
      </c>
      <c r="B167" s="164"/>
      <c r="C167" s="164"/>
      <c r="D167" s="164"/>
      <c r="E167" s="164"/>
      <c r="F167" s="164"/>
      <c r="G167" s="164"/>
      <c r="H167" s="164"/>
      <c r="I167" s="164"/>
      <c r="J167" s="164"/>
      <c r="K167" s="164"/>
      <c r="L167" s="15"/>
      <c r="M167" s="15"/>
      <c r="N167" s="15"/>
    </row>
    <row r="168" customFormat="false" ht="15" hidden="false" customHeight="true" outlineLevel="0" collapsed="false">
      <c r="A168" s="168" t="s">
        <v>164</v>
      </c>
      <c r="B168" s="168"/>
      <c r="C168" s="168"/>
      <c r="D168" s="168"/>
      <c r="E168" s="168"/>
      <c r="F168" s="168"/>
      <c r="G168" s="168"/>
      <c r="H168" s="168"/>
      <c r="I168" s="168"/>
      <c r="J168" s="168"/>
      <c r="K168" s="168"/>
      <c r="L168" s="37"/>
      <c r="M168" s="37"/>
      <c r="N168" s="37"/>
    </row>
    <row r="169" customFormat="false" ht="12.75" hidden="false" customHeight="true" outlineLevel="0" collapsed="false">
      <c r="A169" s="164" t="s">
        <v>165</v>
      </c>
      <c r="B169" s="164"/>
      <c r="C169" s="164"/>
      <c r="D169" s="164"/>
      <c r="E169" s="164"/>
      <c r="F169" s="164"/>
      <c r="G169" s="164"/>
      <c r="H169" s="164"/>
      <c r="I169" s="164"/>
      <c r="J169" s="164"/>
      <c r="K169" s="164"/>
      <c r="L169" s="37"/>
      <c r="M169" s="37"/>
      <c r="N169" s="37"/>
    </row>
    <row r="170" customFormat="false" ht="29.25" hidden="false" customHeight="true" outlineLevel="0" collapsed="false">
      <c r="A170" s="164" t="s">
        <v>166</v>
      </c>
      <c r="B170" s="164"/>
      <c r="C170" s="164"/>
      <c r="D170" s="164"/>
      <c r="E170" s="164"/>
      <c r="F170" s="164"/>
      <c r="G170" s="164"/>
      <c r="H170" s="164"/>
      <c r="I170" s="164"/>
      <c r="J170" s="164"/>
      <c r="K170" s="164"/>
      <c r="L170" s="37"/>
      <c r="M170" s="37"/>
      <c r="N170" s="37"/>
    </row>
    <row r="171" customFormat="false" ht="42.75" hidden="false" customHeight="true" outlineLevel="0" collapsed="false">
      <c r="H171" s="52" t="s">
        <v>167</v>
      </c>
      <c r="I171" s="52"/>
      <c r="J171" s="52"/>
      <c r="K171" s="52"/>
      <c r="L171" s="37"/>
      <c r="M171" s="37"/>
      <c r="N171" s="37"/>
    </row>
    <row r="172" customFormat="false" ht="12.75" hidden="false" customHeight="false" outlineLevel="0" collapsed="false">
      <c r="H172" s="16"/>
      <c r="I172" s="58" t="s">
        <v>154</v>
      </c>
      <c r="J172" s="58"/>
      <c r="K172" s="157"/>
    </row>
    <row r="173" customFormat="false" ht="12.75" hidden="false" customHeight="false" outlineLevel="0" collapsed="false">
      <c r="H173" s="16"/>
      <c r="I173" s="68"/>
      <c r="J173" s="68"/>
      <c r="K173" s="157"/>
    </row>
    <row r="175" customFormat="false" ht="19.5" hidden="false" customHeight="true" outlineLevel="0" collapsed="false">
      <c r="A175" s="93" t="s">
        <v>168</v>
      </c>
      <c r="B175" s="93"/>
      <c r="C175" s="93"/>
      <c r="D175" s="93"/>
      <c r="E175" s="93"/>
      <c r="F175" s="93"/>
      <c r="G175" s="93"/>
      <c r="H175" s="93"/>
      <c r="I175" s="169" t="s">
        <v>169</v>
      </c>
      <c r="J175" s="169"/>
      <c r="K175" s="169"/>
    </row>
    <row r="176" customFormat="false" ht="12.75" hidden="false" customHeight="true" outlineLevel="0" collapsed="false">
      <c r="A176" s="93" t="s">
        <v>170</v>
      </c>
      <c r="B176" s="93"/>
      <c r="C176" s="93"/>
      <c r="D176" s="93"/>
      <c r="E176" s="93"/>
      <c r="F176" s="93"/>
      <c r="G176" s="93"/>
      <c r="H176" s="93"/>
    </row>
    <row r="177" customFormat="false" ht="12.75" hidden="false" customHeight="false" outlineLevel="0" collapsed="false">
      <c r="A177" s="106"/>
      <c r="B177" s="106"/>
      <c r="C177" s="106"/>
      <c r="D177" s="106"/>
      <c r="E177" s="106"/>
      <c r="F177" s="106"/>
      <c r="G177" s="106"/>
    </row>
    <row r="178" customFormat="false" ht="12.75" hidden="false" customHeight="false" outlineLevel="0" collapsed="false">
      <c r="B178" s="17"/>
      <c r="C178" s="17"/>
      <c r="D178" s="17"/>
      <c r="E178" s="17"/>
      <c r="F178" s="17"/>
      <c r="G178" s="16"/>
    </row>
    <row r="179" customFormat="false" ht="12.75" hidden="false" customHeight="false" outlineLevel="0" collapsed="false">
      <c r="B179" s="16"/>
      <c r="C179" s="16"/>
      <c r="D179" s="16"/>
      <c r="E179" s="16"/>
      <c r="F179" s="16"/>
      <c r="G179" s="16"/>
      <c r="H179" s="71" t="s">
        <v>171</v>
      </c>
      <c r="I179" s="52" t="s">
        <v>172</v>
      </c>
      <c r="J179" s="52"/>
      <c r="K179" s="52"/>
    </row>
    <row r="180" customFormat="false" ht="12.75" hidden="false" customHeight="false" outlineLevel="0" collapsed="false">
      <c r="H180" s="19" t="s">
        <v>173</v>
      </c>
      <c r="I180" s="19"/>
      <c r="J180" s="16" t="s">
        <v>174</v>
      </c>
    </row>
    <row r="1048576" customFormat="false" ht="12.75" hidden="false" customHeight="false" outlineLevel="0" collapsed="false"/>
  </sheetData>
  <sheetProtection sheet="true" objects="true" scenarios="true"/>
  <mergeCells count="189">
    <mergeCell ref="A1:G1"/>
    <mergeCell ref="I1:J1"/>
    <mergeCell ref="D2:G2"/>
    <mergeCell ref="D3:G3"/>
    <mergeCell ref="A4:K4"/>
    <mergeCell ref="A6:F6"/>
    <mergeCell ref="A8:F8"/>
    <mergeCell ref="G8:K8"/>
    <mergeCell ref="A10:F10"/>
    <mergeCell ref="G10:H10"/>
    <mergeCell ref="J10:K10"/>
    <mergeCell ref="A11:F11"/>
    <mergeCell ref="G11:K11"/>
    <mergeCell ref="A12:F12"/>
    <mergeCell ref="G12:K12"/>
    <mergeCell ref="A13:F13"/>
    <mergeCell ref="G13:H13"/>
    <mergeCell ref="J13:K13"/>
    <mergeCell ref="A15:E15"/>
    <mergeCell ref="F15:H15"/>
    <mergeCell ref="J15:K15"/>
    <mergeCell ref="A17:E17"/>
    <mergeCell ref="F17:H17"/>
    <mergeCell ref="J17:K17"/>
    <mergeCell ref="A18:D18"/>
    <mergeCell ref="F18:H18"/>
    <mergeCell ref="J18:K18"/>
    <mergeCell ref="A19:K19"/>
    <mergeCell ref="A20:F20"/>
    <mergeCell ref="G20:K20"/>
    <mergeCell ref="A21:C21"/>
    <mergeCell ref="D21:G21"/>
    <mergeCell ref="A23:G23"/>
    <mergeCell ref="H23:I23"/>
    <mergeCell ref="A24:K24"/>
    <mergeCell ref="A25:C25"/>
    <mergeCell ref="D25:G25"/>
    <mergeCell ref="H25:I25"/>
    <mergeCell ref="A26:B26"/>
    <mergeCell ref="C26:D26"/>
    <mergeCell ref="E26:F26"/>
    <mergeCell ref="B27:C27"/>
    <mergeCell ref="B29:G29"/>
    <mergeCell ref="I29:K29"/>
    <mergeCell ref="B30:G30"/>
    <mergeCell ref="I30:K30"/>
    <mergeCell ref="B31:G31"/>
    <mergeCell ref="I31:K31"/>
    <mergeCell ref="B32:G32"/>
    <mergeCell ref="I32:K32"/>
    <mergeCell ref="B33:G33"/>
    <mergeCell ref="I33:K33"/>
    <mergeCell ref="A35:D35"/>
    <mergeCell ref="E35:G35"/>
    <mergeCell ref="H35:K35"/>
    <mergeCell ref="A36:K36"/>
    <mergeCell ref="B37:D37"/>
    <mergeCell ref="B38:F38"/>
    <mergeCell ref="H38:I38"/>
    <mergeCell ref="B39:F39"/>
    <mergeCell ref="B40:F40"/>
    <mergeCell ref="B41:F41"/>
    <mergeCell ref="B42:F42"/>
    <mergeCell ref="B43:F43"/>
    <mergeCell ref="B44:F44"/>
    <mergeCell ref="B45:F45"/>
    <mergeCell ref="B46:F46"/>
    <mergeCell ref="B47:F47"/>
    <mergeCell ref="B48:F48"/>
    <mergeCell ref="A50:K50"/>
    <mergeCell ref="B51:D51"/>
    <mergeCell ref="B52:K52"/>
    <mergeCell ref="B53:K53"/>
    <mergeCell ref="A54:K54"/>
    <mergeCell ref="B55:K55"/>
    <mergeCell ref="A57:H57"/>
    <mergeCell ref="J58:K58"/>
    <mergeCell ref="A59:G59"/>
    <mergeCell ref="A60:I60"/>
    <mergeCell ref="A62:H62"/>
    <mergeCell ref="J63:K63"/>
    <mergeCell ref="A64:G64"/>
    <mergeCell ref="A65:I65"/>
    <mergeCell ref="A67:H67"/>
    <mergeCell ref="J68:K68"/>
    <mergeCell ref="A69:G69"/>
    <mergeCell ref="A70:I70"/>
    <mergeCell ref="A72:K72"/>
    <mergeCell ref="A73:H73"/>
    <mergeCell ref="A74:H74"/>
    <mergeCell ref="A75:H75"/>
    <mergeCell ref="A76:H76"/>
    <mergeCell ref="A78:K78"/>
    <mergeCell ref="A79:I79"/>
    <mergeCell ref="E80:F80"/>
    <mergeCell ref="G80:K80"/>
    <mergeCell ref="A82:K82"/>
    <mergeCell ref="A83:G83"/>
    <mergeCell ref="H83:I83"/>
    <mergeCell ref="J83:K83"/>
    <mergeCell ref="A84:I84"/>
    <mergeCell ref="A86:G86"/>
    <mergeCell ref="A87:K87"/>
    <mergeCell ref="A88:G88"/>
    <mergeCell ref="A89:K89"/>
    <mergeCell ref="A90:G90"/>
    <mergeCell ref="A91:F91"/>
    <mergeCell ref="A92:G92"/>
    <mergeCell ref="A96:J96"/>
    <mergeCell ref="B97:D97"/>
    <mergeCell ref="A101:E101"/>
    <mergeCell ref="B102:D102"/>
    <mergeCell ref="B104:G104"/>
    <mergeCell ref="B105:G105"/>
    <mergeCell ref="B106:G106"/>
    <mergeCell ref="B107:G107"/>
    <mergeCell ref="B108:G108"/>
    <mergeCell ref="B109:G109"/>
    <mergeCell ref="B110:E110"/>
    <mergeCell ref="F110:G110"/>
    <mergeCell ref="B111:C111"/>
    <mergeCell ref="B112:G112"/>
    <mergeCell ref="B113:G113"/>
    <mergeCell ref="B114:G114"/>
    <mergeCell ref="B115:G115"/>
    <mergeCell ref="B116:G116"/>
    <mergeCell ref="B117:G117"/>
    <mergeCell ref="B120:C120"/>
    <mergeCell ref="A122:K122"/>
    <mergeCell ref="A123:D123"/>
    <mergeCell ref="E123:F123"/>
    <mergeCell ref="A124:D124"/>
    <mergeCell ref="E124:G124"/>
    <mergeCell ref="A125:D125"/>
    <mergeCell ref="E125:G125"/>
    <mergeCell ref="J125:K125"/>
    <mergeCell ref="A126:D126"/>
    <mergeCell ref="E126:G126"/>
    <mergeCell ref="J126:K126"/>
    <mergeCell ref="A127:D127"/>
    <mergeCell ref="E127:G127"/>
    <mergeCell ref="J127:K127"/>
    <mergeCell ref="A128:D128"/>
    <mergeCell ref="E128:F128"/>
    <mergeCell ref="G128:I128"/>
    <mergeCell ref="J128:K128"/>
    <mergeCell ref="A129:F129"/>
    <mergeCell ref="J129:K129"/>
    <mergeCell ref="B130:D130"/>
    <mergeCell ref="B132:F132"/>
    <mergeCell ref="G132:K132"/>
    <mergeCell ref="A134:H134"/>
    <mergeCell ref="J134:K134"/>
    <mergeCell ref="B135:D135"/>
    <mergeCell ref="B137:F137"/>
    <mergeCell ref="G137:K137"/>
    <mergeCell ref="A138:K138"/>
    <mergeCell ref="B139:D139"/>
    <mergeCell ref="B141:H141"/>
    <mergeCell ref="A142:G142"/>
    <mergeCell ref="H142:I142"/>
    <mergeCell ref="A144:K144"/>
    <mergeCell ref="A146:H146"/>
    <mergeCell ref="A148:E148"/>
    <mergeCell ref="F148:G148"/>
    <mergeCell ref="A150:F150"/>
    <mergeCell ref="B151:H151"/>
    <mergeCell ref="B152:H152"/>
    <mergeCell ref="B153:H153"/>
    <mergeCell ref="B154:H154"/>
    <mergeCell ref="B155:H155"/>
    <mergeCell ref="I156:K156"/>
    <mergeCell ref="I157:K157"/>
    <mergeCell ref="A162:K162"/>
    <mergeCell ref="A164:K164"/>
    <mergeCell ref="A165:H165"/>
    <mergeCell ref="I165:J165"/>
    <mergeCell ref="A166:F166"/>
    <mergeCell ref="G166:K166"/>
    <mergeCell ref="A167:K167"/>
    <mergeCell ref="A168:K168"/>
    <mergeCell ref="A169:K169"/>
    <mergeCell ref="A170:K170"/>
    <mergeCell ref="H171:K171"/>
    <mergeCell ref="I172:J172"/>
    <mergeCell ref="A175:H175"/>
    <mergeCell ref="I175:K175"/>
    <mergeCell ref="A176:H176"/>
    <mergeCell ref="I179:K179"/>
  </mergeCells>
  <dataValidations count="1">
    <dataValidation allowBlank="true" operator="between" showDropDown="false" showErrorMessage="true" showInputMessage="true" sqref="K1" type="list">
      <formula1>Regiony</formula1>
      <formula2>0</formula2>
    </dataValidation>
  </dataValidations>
  <printOptions headings="false" gridLines="false" gridLinesSet="true" horizontalCentered="false" verticalCentered="false"/>
  <pageMargins left="0.7" right="0.7" top="0.4375" bottom="0.538888888888889" header="0.511805555555555" footer="0.3"/>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&amp;C &amp;P</oddFooter>
  </headerFooter>
</worksheet>
</file>

<file path=xl/worksheets/sheet10.xml><?xml version="1.0" encoding="utf-8"?>
<worksheet xmlns="http://schemas.openxmlformats.org/spreadsheetml/2006/main" xmlns:r="http://schemas.openxmlformats.org/officeDocument/2006/relationships">
  <sheetPr filterMode="false">
    <pageSetUpPr fitToPage="false"/>
  </sheetPr>
  <dimension ref="A1"/>
  <sheetViews>
    <sheetView windowProtection="false"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G6" activeCellId="0" sqref="G6"/>
    </sheetView>
  </sheetViews>
  <sheetFormatPr defaultRowHeight="15"/>
  <cols>
    <col collapsed="false" hidden="false" max="1025" min="1" style="0" width="8.50510204081633"/>
  </cols>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true"/>
  </sheetPr>
  <dimension ref="A1:Q64"/>
  <sheetViews>
    <sheetView windowProtection="false" showFormulas="false" showGridLines="true" showRowColHeaders="true" showZeros="true" rightToLeft="false" tabSelected="false" showOutlineSymbols="true" defaultGridColor="true" view="pageBreakPreview" topLeftCell="A13" colorId="64" zoomScale="80" zoomScaleNormal="80" zoomScalePageLayoutView="80" workbookViewId="0">
      <selection pane="topLeft" activeCell="B8" activeCellId="0" sqref="B8"/>
    </sheetView>
  </sheetViews>
  <sheetFormatPr defaultRowHeight="12"/>
  <cols>
    <col collapsed="false" hidden="false" max="1" min="1" style="55" width="3.91326530612245"/>
    <col collapsed="false" hidden="false" max="2" min="2" style="55" width="52.5102040816327"/>
    <col collapsed="false" hidden="false" max="3" min="3" style="55" width="16.8724489795918"/>
    <col collapsed="false" hidden="false" max="4" min="4" style="55" width="13.3622448979592"/>
    <col collapsed="false" hidden="false" max="5" min="5" style="55" width="12.5561224489796"/>
    <col collapsed="false" hidden="false" max="6" min="6" style="55" width="14.7142857142857"/>
    <col collapsed="false" hidden="false" max="7" min="7" style="55" width="14.4438775510204"/>
    <col collapsed="false" hidden="false" max="8" min="8" style="55" width="12.2857142857143"/>
    <col collapsed="false" hidden="false" max="9" min="9" style="55" width="16.3316326530612"/>
    <col collapsed="false" hidden="false" max="10" min="10" style="55" width="15.7959183673469"/>
    <col collapsed="false" hidden="false" max="11" min="11" style="55" width="14.1734693877551"/>
    <col collapsed="false" hidden="false" max="12" min="12" style="55" width="14.3112244897959"/>
    <col collapsed="false" hidden="false" max="13" min="13" style="55" width="13.5"/>
    <col collapsed="false" hidden="false" max="1025" min="14" style="55" width="9.04591836734694"/>
  </cols>
  <sheetData>
    <row r="1" customFormat="false" ht="15" hidden="false" customHeight="true" outlineLevel="0" collapsed="false">
      <c r="A1" s="170" t="s">
        <v>175</v>
      </c>
      <c r="B1" s="170"/>
      <c r="C1" s="170"/>
      <c r="D1" s="170"/>
      <c r="E1" s="170"/>
      <c r="F1" s="170"/>
      <c r="G1" s="170"/>
      <c r="H1" s="171"/>
      <c r="I1" s="172"/>
      <c r="J1" s="172"/>
      <c r="K1" s="173" t="s">
        <v>2</v>
      </c>
      <c r="L1" s="173"/>
      <c r="M1" s="68" t="str">
        <f aca="false">Protokół!K1</f>
        <v>B</v>
      </c>
    </row>
    <row r="2" customFormat="false" ht="12" hidden="false" customHeight="true" outlineLevel="0" collapsed="false">
      <c r="A2" s="174" t="s">
        <v>8</v>
      </c>
      <c r="B2" s="174"/>
      <c r="C2" s="174" t="s">
        <v>8</v>
      </c>
      <c r="D2" s="174"/>
      <c r="E2" s="175" t="str">
        <f aca="false">Protokół!G8</f>
        <v>……………………………………………</v>
      </c>
      <c r="F2" s="175"/>
      <c r="G2" s="175"/>
      <c r="H2" s="175"/>
      <c r="I2" s="176"/>
      <c r="J2" s="176"/>
    </row>
    <row r="3" customFormat="false" ht="7.5" hidden="false" customHeight="true" outlineLevel="0" collapsed="false">
      <c r="A3" s="177"/>
      <c r="B3" s="177"/>
      <c r="C3" s="177"/>
      <c r="D3" s="177"/>
      <c r="E3" s="177"/>
      <c r="F3" s="177"/>
      <c r="G3" s="177"/>
      <c r="H3" s="177"/>
      <c r="I3" s="177"/>
      <c r="J3" s="177"/>
    </row>
    <row r="4" customFormat="false" ht="93" hidden="false" customHeight="true" outlineLevel="0" collapsed="false">
      <c r="A4" s="178" t="s">
        <v>176</v>
      </c>
      <c r="B4" s="179" t="s">
        <v>177</v>
      </c>
      <c r="C4" s="180" t="s">
        <v>178</v>
      </c>
      <c r="D4" s="180" t="s">
        <v>179</v>
      </c>
      <c r="E4" s="180" t="s">
        <v>180</v>
      </c>
      <c r="F4" s="180" t="s">
        <v>181</v>
      </c>
      <c r="G4" s="180" t="s">
        <v>182</v>
      </c>
      <c r="H4" s="180" t="s">
        <v>183</v>
      </c>
      <c r="I4" s="180" t="s">
        <v>184</v>
      </c>
      <c r="J4" s="180" t="s">
        <v>185</v>
      </c>
      <c r="K4" s="180" t="s">
        <v>186</v>
      </c>
      <c r="L4" s="180" t="s">
        <v>187</v>
      </c>
      <c r="M4" s="181" t="s">
        <v>188</v>
      </c>
    </row>
    <row r="5" customFormat="false" ht="12" hidden="false" customHeight="false" outlineLevel="0" collapsed="false">
      <c r="A5" s="182"/>
      <c r="B5" s="183"/>
      <c r="C5" s="184" t="s">
        <v>189</v>
      </c>
      <c r="D5" s="184" t="s">
        <v>190</v>
      </c>
      <c r="E5" s="184" t="s">
        <v>191</v>
      </c>
      <c r="F5" s="184" t="s">
        <v>192</v>
      </c>
      <c r="G5" s="184" t="s">
        <v>193</v>
      </c>
      <c r="H5" s="184" t="s">
        <v>194</v>
      </c>
      <c r="I5" s="184" t="s">
        <v>77</v>
      </c>
      <c r="J5" s="184" t="s">
        <v>77</v>
      </c>
      <c r="K5" s="184" t="s">
        <v>77</v>
      </c>
      <c r="L5" s="184" t="s">
        <v>77</v>
      </c>
      <c r="M5" s="185" t="s">
        <v>77</v>
      </c>
    </row>
    <row r="6" customFormat="false" ht="12" hidden="false" customHeight="false" outlineLevel="0" collapsed="false">
      <c r="A6" s="186"/>
      <c r="B6" s="187" t="s">
        <v>195</v>
      </c>
      <c r="C6" s="188"/>
      <c r="D6" s="189"/>
      <c r="E6" s="189"/>
      <c r="F6" s="189"/>
      <c r="G6" s="190"/>
      <c r="H6" s="189"/>
      <c r="I6" s="191"/>
      <c r="J6" s="184"/>
      <c r="K6" s="184"/>
      <c r="L6" s="189"/>
      <c r="M6" s="192"/>
    </row>
    <row r="7" customFormat="false" ht="12" hidden="false" customHeight="false" outlineLevel="0" collapsed="false">
      <c r="A7" s="193" t="n">
        <v>1</v>
      </c>
      <c r="B7" s="194" t="n">
        <v>2</v>
      </c>
      <c r="C7" s="195" t="n">
        <v>3</v>
      </c>
      <c r="D7" s="194" t="n">
        <v>4</v>
      </c>
      <c r="E7" s="194" t="n">
        <v>5</v>
      </c>
      <c r="F7" s="194" t="s">
        <v>196</v>
      </c>
      <c r="G7" s="196" t="s">
        <v>197</v>
      </c>
      <c r="H7" s="194" t="n">
        <v>8</v>
      </c>
      <c r="I7" s="197" t="s">
        <v>198</v>
      </c>
      <c r="J7" s="198" t="s">
        <v>199</v>
      </c>
      <c r="K7" s="198" t="s">
        <v>200</v>
      </c>
      <c r="L7" s="194" t="n">
        <v>12</v>
      </c>
      <c r="M7" s="199" t="n">
        <v>13</v>
      </c>
    </row>
    <row r="8" customFormat="false" ht="12" hidden="false" customHeight="false" outlineLevel="0" collapsed="false">
      <c r="A8" s="200" t="n">
        <v>1</v>
      </c>
      <c r="B8" s="201"/>
      <c r="C8" s="202"/>
      <c r="D8" s="202"/>
      <c r="E8" s="202"/>
      <c r="F8" s="203" t="n">
        <f aca="false">D8*E8</f>
        <v>0</v>
      </c>
      <c r="G8" s="203" t="n">
        <f aca="false">C8*F8</f>
        <v>0</v>
      </c>
      <c r="H8" s="204"/>
      <c r="I8" s="205"/>
      <c r="J8" s="206" t="n">
        <f aca="false">G8*(1-H8)</f>
        <v>0</v>
      </c>
      <c r="K8" s="206" t="n">
        <f aca="false">G8-J8</f>
        <v>0</v>
      </c>
      <c r="L8" s="207"/>
      <c r="M8" s="208"/>
    </row>
    <row r="9" customFormat="false" ht="12" hidden="false" customHeight="false" outlineLevel="0" collapsed="false">
      <c r="A9" s="200" t="n">
        <v>2</v>
      </c>
      <c r="B9" s="201"/>
      <c r="C9" s="209"/>
      <c r="D9" s="202"/>
      <c r="E9" s="202"/>
      <c r="F9" s="203" t="n">
        <f aca="false">D9*E9</f>
        <v>0</v>
      </c>
      <c r="G9" s="203" t="n">
        <f aca="false">C9*F9</f>
        <v>0</v>
      </c>
      <c r="H9" s="204"/>
      <c r="I9" s="205"/>
      <c r="J9" s="206" t="n">
        <f aca="false">G9*(1-H9)</f>
        <v>0</v>
      </c>
      <c r="K9" s="206" t="n">
        <f aca="false">G9-J9</f>
        <v>0</v>
      </c>
      <c r="L9" s="210"/>
      <c r="M9" s="211"/>
    </row>
    <row r="10" customFormat="false" ht="12" hidden="false" customHeight="false" outlineLevel="0" collapsed="false">
      <c r="A10" s="212" t="n">
        <v>3</v>
      </c>
      <c r="B10" s="201"/>
      <c r="C10" s="209"/>
      <c r="D10" s="202"/>
      <c r="E10" s="202"/>
      <c r="F10" s="203" t="n">
        <f aca="false">D10*E10</f>
        <v>0</v>
      </c>
      <c r="G10" s="203" t="n">
        <f aca="false">C10*F10</f>
        <v>0</v>
      </c>
      <c r="H10" s="204"/>
      <c r="I10" s="205"/>
      <c r="J10" s="206" t="n">
        <f aca="false">G10*(1-H10)</f>
        <v>0</v>
      </c>
      <c r="K10" s="206" t="n">
        <f aca="false">G10-J10</f>
        <v>0</v>
      </c>
      <c r="L10" s="210"/>
      <c r="M10" s="211"/>
    </row>
    <row r="11" customFormat="false" ht="12" hidden="false" customHeight="false" outlineLevel="0" collapsed="false">
      <c r="A11" s="212" t="n">
        <v>4</v>
      </c>
      <c r="B11" s="201"/>
      <c r="C11" s="209"/>
      <c r="D11" s="202"/>
      <c r="E11" s="202"/>
      <c r="F11" s="203" t="n">
        <f aca="false">D11*E11</f>
        <v>0</v>
      </c>
      <c r="G11" s="203" t="n">
        <f aca="false">C11*F11</f>
        <v>0</v>
      </c>
      <c r="H11" s="204"/>
      <c r="I11" s="205"/>
      <c r="J11" s="206" t="n">
        <f aca="false">G11*(1-H11)</f>
        <v>0</v>
      </c>
      <c r="K11" s="206" t="n">
        <f aca="false">G11-J11</f>
        <v>0</v>
      </c>
      <c r="L11" s="210"/>
      <c r="M11" s="211"/>
    </row>
    <row r="12" customFormat="false" ht="12" hidden="false" customHeight="false" outlineLevel="0" collapsed="false">
      <c r="A12" s="212" t="n">
        <v>5</v>
      </c>
      <c r="B12" s="201"/>
      <c r="C12" s="209"/>
      <c r="D12" s="202"/>
      <c r="E12" s="202"/>
      <c r="F12" s="203" t="n">
        <f aca="false">D12*E12</f>
        <v>0</v>
      </c>
      <c r="G12" s="203" t="n">
        <f aca="false">C12*F12</f>
        <v>0</v>
      </c>
      <c r="H12" s="204"/>
      <c r="I12" s="205"/>
      <c r="J12" s="206" t="n">
        <f aca="false">G12*(1-H12)</f>
        <v>0</v>
      </c>
      <c r="K12" s="206" t="n">
        <f aca="false">G12-J12</f>
        <v>0</v>
      </c>
      <c r="L12" s="210"/>
      <c r="M12" s="211"/>
    </row>
    <row r="13" customFormat="false" ht="12" hidden="false" customHeight="false" outlineLevel="0" collapsed="false">
      <c r="A13" s="212" t="n">
        <v>6</v>
      </c>
      <c r="B13" s="201"/>
      <c r="C13" s="209"/>
      <c r="D13" s="202"/>
      <c r="E13" s="202"/>
      <c r="F13" s="203" t="n">
        <f aca="false">D13*E13</f>
        <v>0</v>
      </c>
      <c r="G13" s="203" t="n">
        <f aca="false">C13*F13</f>
        <v>0</v>
      </c>
      <c r="H13" s="204"/>
      <c r="I13" s="205"/>
      <c r="J13" s="206" t="n">
        <f aca="false">G13*(1-H13)</f>
        <v>0</v>
      </c>
      <c r="K13" s="206" t="n">
        <f aca="false">G13-J13</f>
        <v>0</v>
      </c>
      <c r="L13" s="210"/>
      <c r="M13" s="211"/>
    </row>
    <row r="14" customFormat="false" ht="12" hidden="false" customHeight="false" outlineLevel="0" collapsed="false">
      <c r="A14" s="213" t="n">
        <v>7</v>
      </c>
      <c r="B14" s="201"/>
      <c r="C14" s="209"/>
      <c r="D14" s="202"/>
      <c r="E14" s="202"/>
      <c r="F14" s="203" t="n">
        <f aca="false">D14*E14</f>
        <v>0</v>
      </c>
      <c r="G14" s="203" t="n">
        <f aca="false">C14*F14</f>
        <v>0</v>
      </c>
      <c r="H14" s="204"/>
      <c r="I14" s="205"/>
      <c r="J14" s="206" t="n">
        <f aca="false">G14*(1-H14)</f>
        <v>0</v>
      </c>
      <c r="K14" s="206" t="n">
        <f aca="false">G14-J14</f>
        <v>0</v>
      </c>
      <c r="L14" s="210"/>
      <c r="M14" s="211"/>
    </row>
    <row r="15" customFormat="false" ht="12" hidden="false" customHeight="false" outlineLevel="0" collapsed="false">
      <c r="A15" s="214" t="n">
        <v>8</v>
      </c>
      <c r="B15" s="201"/>
      <c r="C15" s="209"/>
      <c r="D15" s="202"/>
      <c r="E15" s="202"/>
      <c r="F15" s="203" t="n">
        <f aca="false">D15*E15</f>
        <v>0</v>
      </c>
      <c r="G15" s="203" t="n">
        <f aca="false">C15*F15</f>
        <v>0</v>
      </c>
      <c r="H15" s="204"/>
      <c r="I15" s="205"/>
      <c r="J15" s="206" t="n">
        <f aca="false">G15*(1-H15)</f>
        <v>0</v>
      </c>
      <c r="K15" s="206" t="n">
        <f aca="false">G15-J15</f>
        <v>0</v>
      </c>
      <c r="L15" s="210"/>
      <c r="M15" s="211"/>
    </row>
    <row r="16" customFormat="false" ht="12" hidden="false" customHeight="false" outlineLevel="0" collapsed="false">
      <c r="A16" s="214" t="n">
        <v>9</v>
      </c>
      <c r="B16" s="201"/>
      <c r="C16" s="209"/>
      <c r="D16" s="202"/>
      <c r="E16" s="202"/>
      <c r="F16" s="203" t="n">
        <f aca="false">D16*E16</f>
        <v>0</v>
      </c>
      <c r="G16" s="203" t="n">
        <f aca="false">C16*F16</f>
        <v>0</v>
      </c>
      <c r="H16" s="204"/>
      <c r="I16" s="205"/>
      <c r="J16" s="206" t="n">
        <f aca="false">G16*(1-H16)</f>
        <v>0</v>
      </c>
      <c r="K16" s="206" t="n">
        <f aca="false">G16-J16</f>
        <v>0</v>
      </c>
      <c r="L16" s="210"/>
      <c r="M16" s="211"/>
    </row>
    <row r="17" customFormat="false" ht="12" hidden="false" customHeight="false" outlineLevel="0" collapsed="false">
      <c r="A17" s="215" t="n">
        <v>10</v>
      </c>
      <c r="B17" s="201"/>
      <c r="C17" s="216"/>
      <c r="D17" s="202"/>
      <c r="E17" s="202"/>
      <c r="F17" s="203" t="n">
        <f aca="false">D17*E17</f>
        <v>0</v>
      </c>
      <c r="G17" s="203" t="n">
        <f aca="false">C17*F17</f>
        <v>0</v>
      </c>
      <c r="H17" s="204"/>
      <c r="I17" s="205"/>
      <c r="J17" s="206" t="n">
        <f aca="false">G17*(1-H17)</f>
        <v>0</v>
      </c>
      <c r="K17" s="206" t="n">
        <f aca="false">G17-J17</f>
        <v>0</v>
      </c>
      <c r="L17" s="210"/>
      <c r="M17" s="217"/>
    </row>
    <row r="18" customFormat="false" ht="12" hidden="false" customHeight="false" outlineLevel="0" collapsed="false">
      <c r="A18" s="215" t="n">
        <v>11</v>
      </c>
      <c r="B18" s="201"/>
      <c r="C18" s="216"/>
      <c r="D18" s="202"/>
      <c r="E18" s="202"/>
      <c r="F18" s="203" t="n">
        <f aca="false">D18*E18</f>
        <v>0</v>
      </c>
      <c r="G18" s="203" t="n">
        <f aca="false">C18*F18</f>
        <v>0</v>
      </c>
      <c r="H18" s="204"/>
      <c r="I18" s="205"/>
      <c r="J18" s="206" t="n">
        <f aca="false">G18*(1-H18)</f>
        <v>0</v>
      </c>
      <c r="K18" s="206" t="n">
        <f aca="false">G18-J18</f>
        <v>0</v>
      </c>
      <c r="L18" s="210"/>
      <c r="M18" s="217"/>
    </row>
    <row r="19" customFormat="false" ht="12" hidden="false" customHeight="false" outlineLevel="0" collapsed="false">
      <c r="A19" s="215" t="n">
        <v>12</v>
      </c>
      <c r="B19" s="201"/>
      <c r="C19" s="216"/>
      <c r="D19" s="202"/>
      <c r="E19" s="202"/>
      <c r="F19" s="203" t="n">
        <f aca="false">D19*E19</f>
        <v>0</v>
      </c>
      <c r="G19" s="203" t="n">
        <f aca="false">C19*F19</f>
        <v>0</v>
      </c>
      <c r="H19" s="204"/>
      <c r="I19" s="205"/>
      <c r="J19" s="206" t="n">
        <f aca="false">G19*(1-H19)</f>
        <v>0</v>
      </c>
      <c r="K19" s="206" t="n">
        <f aca="false">G19-J19</f>
        <v>0</v>
      </c>
      <c r="L19" s="210"/>
      <c r="M19" s="217"/>
    </row>
    <row r="20" customFormat="false" ht="12" hidden="false" customHeight="false" outlineLevel="0" collapsed="false">
      <c r="A20" s="215" t="n">
        <v>13</v>
      </c>
      <c r="B20" s="201"/>
      <c r="C20" s="216"/>
      <c r="D20" s="202"/>
      <c r="E20" s="202"/>
      <c r="F20" s="203" t="n">
        <f aca="false">D20*E20</f>
        <v>0</v>
      </c>
      <c r="G20" s="203" t="n">
        <f aca="false">C20*F20</f>
        <v>0</v>
      </c>
      <c r="H20" s="204"/>
      <c r="I20" s="205"/>
      <c r="J20" s="206" t="n">
        <f aca="false">G20*(1-H20)</f>
        <v>0</v>
      </c>
      <c r="K20" s="206" t="n">
        <f aca="false">G20-J20</f>
        <v>0</v>
      </c>
      <c r="L20" s="210"/>
      <c r="M20" s="217"/>
    </row>
    <row r="21" customFormat="false" ht="12" hidden="false" customHeight="false" outlineLevel="0" collapsed="false">
      <c r="A21" s="215" t="n">
        <v>14</v>
      </c>
      <c r="B21" s="201"/>
      <c r="C21" s="216"/>
      <c r="D21" s="202"/>
      <c r="E21" s="202"/>
      <c r="F21" s="203" t="n">
        <f aca="false">D21*E21</f>
        <v>0</v>
      </c>
      <c r="G21" s="203" t="n">
        <f aca="false">C21*F21</f>
        <v>0</v>
      </c>
      <c r="H21" s="204"/>
      <c r="I21" s="205"/>
      <c r="J21" s="206" t="n">
        <f aca="false">G21*(1-H21)</f>
        <v>0</v>
      </c>
      <c r="K21" s="206" t="n">
        <f aca="false">G21-J21</f>
        <v>0</v>
      </c>
      <c r="L21" s="210"/>
      <c r="M21" s="217"/>
    </row>
    <row r="22" customFormat="false" ht="12" hidden="false" customHeight="false" outlineLevel="0" collapsed="false">
      <c r="A22" s="215" t="n">
        <v>15</v>
      </c>
      <c r="B22" s="201"/>
      <c r="C22" s="216"/>
      <c r="D22" s="202"/>
      <c r="E22" s="202"/>
      <c r="F22" s="203" t="n">
        <f aca="false">D22*E22</f>
        <v>0</v>
      </c>
      <c r="G22" s="203" t="n">
        <f aca="false">C22*F22</f>
        <v>0</v>
      </c>
      <c r="H22" s="204"/>
      <c r="I22" s="205"/>
      <c r="J22" s="206" t="n">
        <f aca="false">G22*(1-H22)</f>
        <v>0</v>
      </c>
      <c r="K22" s="206" t="n">
        <f aca="false">G22-J22</f>
        <v>0</v>
      </c>
      <c r="L22" s="210"/>
      <c r="M22" s="217"/>
    </row>
    <row r="23" s="54" customFormat="true" ht="12" hidden="false" customHeight="false" outlineLevel="0" collapsed="false">
      <c r="A23" s="218" t="n">
        <v>16</v>
      </c>
      <c r="B23" s="201"/>
      <c r="C23" s="216"/>
      <c r="D23" s="202"/>
      <c r="E23" s="202"/>
      <c r="F23" s="203" t="n">
        <f aca="false">D23*E23</f>
        <v>0</v>
      </c>
      <c r="G23" s="203" t="n">
        <f aca="false">C23*F23</f>
        <v>0</v>
      </c>
      <c r="H23" s="204"/>
      <c r="I23" s="205"/>
      <c r="J23" s="206" t="n">
        <f aca="false">G23*(1-H23)</f>
        <v>0</v>
      </c>
      <c r="K23" s="206" t="n">
        <f aca="false">G23-J23</f>
        <v>0</v>
      </c>
      <c r="L23" s="210"/>
      <c r="M23" s="217"/>
    </row>
    <row r="24" s="54" customFormat="true" ht="12" hidden="false" customHeight="false" outlineLevel="0" collapsed="false">
      <c r="A24" s="218" t="n">
        <v>17</v>
      </c>
      <c r="B24" s="201"/>
      <c r="C24" s="216"/>
      <c r="D24" s="202"/>
      <c r="E24" s="202"/>
      <c r="F24" s="203" t="n">
        <f aca="false">D24*E24</f>
        <v>0</v>
      </c>
      <c r="G24" s="203" t="n">
        <f aca="false">C24*F24</f>
        <v>0</v>
      </c>
      <c r="H24" s="204"/>
      <c r="I24" s="205"/>
      <c r="J24" s="206" t="n">
        <f aca="false">G24*(1-H24)</f>
        <v>0</v>
      </c>
      <c r="K24" s="206" t="n">
        <f aca="false">G24-J24</f>
        <v>0</v>
      </c>
      <c r="L24" s="210"/>
      <c r="M24" s="217"/>
    </row>
    <row r="25" s="54" customFormat="true" ht="12" hidden="false" customHeight="false" outlineLevel="0" collapsed="false">
      <c r="A25" s="218" t="n">
        <v>18</v>
      </c>
      <c r="B25" s="201"/>
      <c r="C25" s="216"/>
      <c r="D25" s="202"/>
      <c r="E25" s="202"/>
      <c r="F25" s="203" t="n">
        <f aca="false">D25*E25</f>
        <v>0</v>
      </c>
      <c r="G25" s="203" t="n">
        <f aca="false">C25*F25</f>
        <v>0</v>
      </c>
      <c r="H25" s="204"/>
      <c r="I25" s="205"/>
      <c r="J25" s="206" t="n">
        <f aca="false">G25*(1-H25)</f>
        <v>0</v>
      </c>
      <c r="K25" s="206" t="n">
        <f aca="false">G25-J25</f>
        <v>0</v>
      </c>
      <c r="L25" s="210"/>
      <c r="M25" s="217"/>
    </row>
    <row r="26" customFormat="false" ht="12" hidden="false" customHeight="false" outlineLevel="0" collapsed="false">
      <c r="A26" s="215" t="n">
        <v>19</v>
      </c>
      <c r="B26" s="201"/>
      <c r="C26" s="216"/>
      <c r="D26" s="202"/>
      <c r="E26" s="202"/>
      <c r="F26" s="203" t="n">
        <f aca="false">D26*E26</f>
        <v>0</v>
      </c>
      <c r="G26" s="203" t="n">
        <f aca="false">C26*F26</f>
        <v>0</v>
      </c>
      <c r="H26" s="204"/>
      <c r="I26" s="219"/>
      <c r="J26" s="206" t="n">
        <f aca="false">G26*(1-H26)</f>
        <v>0</v>
      </c>
      <c r="K26" s="206" t="n">
        <f aca="false">G26-J26</f>
        <v>0</v>
      </c>
      <c r="L26" s="210"/>
      <c r="M26" s="217"/>
    </row>
    <row r="27" customFormat="false" ht="12" hidden="false" customHeight="false" outlineLevel="0" collapsed="false">
      <c r="A27" s="215" t="n">
        <v>20</v>
      </c>
      <c r="B27" s="201"/>
      <c r="C27" s="216"/>
      <c r="D27" s="202"/>
      <c r="E27" s="202"/>
      <c r="F27" s="203" t="n">
        <f aca="false">D27*E27</f>
        <v>0</v>
      </c>
      <c r="G27" s="203" t="n">
        <f aca="false">C27*F27</f>
        <v>0</v>
      </c>
      <c r="H27" s="204"/>
      <c r="I27" s="219"/>
      <c r="J27" s="206" t="n">
        <f aca="false">G27*(1-H27)</f>
        <v>0</v>
      </c>
      <c r="K27" s="206" t="n">
        <f aca="false">G27-J27</f>
        <v>0</v>
      </c>
      <c r="L27" s="210"/>
      <c r="M27" s="217"/>
    </row>
    <row r="28" customFormat="false" ht="12" hidden="false" customHeight="false" outlineLevel="0" collapsed="false">
      <c r="A28" s="215" t="n">
        <v>21</v>
      </c>
      <c r="B28" s="201"/>
      <c r="C28" s="216"/>
      <c r="D28" s="202"/>
      <c r="E28" s="202"/>
      <c r="F28" s="203" t="n">
        <f aca="false">D28*E28</f>
        <v>0</v>
      </c>
      <c r="G28" s="203" t="n">
        <f aca="false">C28*F28</f>
        <v>0</v>
      </c>
      <c r="H28" s="204"/>
      <c r="I28" s="219"/>
      <c r="J28" s="206" t="n">
        <f aca="false">G28*(1-H28)</f>
        <v>0</v>
      </c>
      <c r="K28" s="206" t="n">
        <f aca="false">G28-J28</f>
        <v>0</v>
      </c>
      <c r="L28" s="210"/>
      <c r="M28" s="217"/>
    </row>
    <row r="29" customFormat="false" ht="12" hidden="false" customHeight="false" outlineLevel="0" collapsed="false">
      <c r="A29" s="215" t="n">
        <v>22</v>
      </c>
      <c r="B29" s="201"/>
      <c r="C29" s="216"/>
      <c r="D29" s="202"/>
      <c r="E29" s="202"/>
      <c r="F29" s="203" t="n">
        <f aca="false">D29*E29</f>
        <v>0</v>
      </c>
      <c r="G29" s="203" t="n">
        <f aca="false">C29*F29</f>
        <v>0</v>
      </c>
      <c r="H29" s="204"/>
      <c r="I29" s="219"/>
      <c r="J29" s="206" t="n">
        <f aca="false">G29*(1-H29)</f>
        <v>0</v>
      </c>
      <c r="K29" s="206" t="n">
        <f aca="false">G29-J29</f>
        <v>0</v>
      </c>
      <c r="L29" s="210"/>
      <c r="M29" s="217"/>
    </row>
    <row r="30" customFormat="false" ht="12" hidden="false" customHeight="false" outlineLevel="0" collapsed="false">
      <c r="A30" s="215" t="n">
        <v>23</v>
      </c>
      <c r="B30" s="201"/>
      <c r="C30" s="216"/>
      <c r="D30" s="202"/>
      <c r="E30" s="202"/>
      <c r="F30" s="203" t="n">
        <f aca="false">D30*E30</f>
        <v>0</v>
      </c>
      <c r="G30" s="203" t="n">
        <f aca="false">C30*F30</f>
        <v>0</v>
      </c>
      <c r="H30" s="204"/>
      <c r="I30" s="219"/>
      <c r="J30" s="206" t="n">
        <f aca="false">G30*(1-H30)</f>
        <v>0</v>
      </c>
      <c r="K30" s="206" t="n">
        <f aca="false">G30-J30</f>
        <v>0</v>
      </c>
      <c r="L30" s="210"/>
      <c r="M30" s="217"/>
    </row>
    <row r="31" customFormat="false" ht="12" hidden="false" customHeight="false" outlineLevel="0" collapsed="false">
      <c r="A31" s="215" t="n">
        <v>24</v>
      </c>
      <c r="B31" s="201"/>
      <c r="C31" s="216"/>
      <c r="D31" s="202"/>
      <c r="E31" s="202"/>
      <c r="F31" s="203" t="n">
        <f aca="false">D31*E31</f>
        <v>0</v>
      </c>
      <c r="G31" s="203" t="n">
        <f aca="false">C31*F31</f>
        <v>0</v>
      </c>
      <c r="H31" s="204"/>
      <c r="I31" s="219"/>
      <c r="J31" s="206" t="n">
        <f aca="false">G31*(1-H31)</f>
        <v>0</v>
      </c>
      <c r="K31" s="206" t="n">
        <f aca="false">G31-J31</f>
        <v>0</v>
      </c>
      <c r="L31" s="210"/>
      <c r="M31" s="217"/>
    </row>
    <row r="32" customFormat="false" ht="12" hidden="false" customHeight="false" outlineLevel="0" collapsed="false">
      <c r="A32" s="215" t="n">
        <v>25</v>
      </c>
      <c r="B32" s="201"/>
      <c r="C32" s="216"/>
      <c r="D32" s="202"/>
      <c r="E32" s="202"/>
      <c r="F32" s="203" t="n">
        <f aca="false">D32*E32</f>
        <v>0</v>
      </c>
      <c r="G32" s="203" t="n">
        <f aca="false">C32*F32</f>
        <v>0</v>
      </c>
      <c r="H32" s="204"/>
      <c r="I32" s="219"/>
      <c r="J32" s="206" t="n">
        <f aca="false">G32*(1-H32)</f>
        <v>0</v>
      </c>
      <c r="K32" s="206" t="n">
        <f aca="false">G32-J32</f>
        <v>0</v>
      </c>
      <c r="L32" s="210"/>
      <c r="M32" s="217"/>
    </row>
    <row r="33" customFormat="false" ht="12" hidden="false" customHeight="false" outlineLevel="0" collapsed="false">
      <c r="A33" s="215" t="n">
        <v>26</v>
      </c>
      <c r="B33" s="201"/>
      <c r="C33" s="216"/>
      <c r="D33" s="202"/>
      <c r="E33" s="202"/>
      <c r="F33" s="203" t="n">
        <f aca="false">D33*E33</f>
        <v>0</v>
      </c>
      <c r="G33" s="203" t="n">
        <f aca="false">C33*F33</f>
        <v>0</v>
      </c>
      <c r="H33" s="204"/>
      <c r="I33" s="219"/>
      <c r="J33" s="206" t="n">
        <f aca="false">G33*(1-H33)</f>
        <v>0</v>
      </c>
      <c r="K33" s="206" t="n">
        <f aca="false">G33-J33</f>
        <v>0</v>
      </c>
      <c r="L33" s="210"/>
      <c r="M33" s="217"/>
    </row>
    <row r="34" customFormat="false" ht="12" hidden="false" customHeight="false" outlineLevel="0" collapsed="false">
      <c r="A34" s="215" t="n">
        <v>27</v>
      </c>
      <c r="B34" s="201"/>
      <c r="C34" s="216"/>
      <c r="D34" s="202"/>
      <c r="E34" s="202"/>
      <c r="F34" s="203" t="n">
        <f aca="false">D34*E34</f>
        <v>0</v>
      </c>
      <c r="G34" s="203" t="n">
        <f aca="false">C34*F34</f>
        <v>0</v>
      </c>
      <c r="H34" s="204"/>
      <c r="I34" s="219"/>
      <c r="J34" s="206" t="n">
        <f aca="false">G34*(1-H34)</f>
        <v>0</v>
      </c>
      <c r="K34" s="206" t="n">
        <f aca="false">G34-J34</f>
        <v>0</v>
      </c>
      <c r="L34" s="210"/>
      <c r="M34" s="217"/>
    </row>
    <row r="35" customFormat="false" ht="12" hidden="false" customHeight="false" outlineLevel="0" collapsed="false">
      <c r="A35" s="215" t="n">
        <v>28</v>
      </c>
      <c r="B35" s="201"/>
      <c r="C35" s="216"/>
      <c r="D35" s="202"/>
      <c r="E35" s="202"/>
      <c r="F35" s="203" t="n">
        <f aca="false">D35*E35</f>
        <v>0</v>
      </c>
      <c r="G35" s="203" t="n">
        <f aca="false">C35*F35</f>
        <v>0</v>
      </c>
      <c r="H35" s="204"/>
      <c r="I35" s="219"/>
      <c r="J35" s="206" t="n">
        <f aca="false">G35*(1-H35)</f>
        <v>0</v>
      </c>
      <c r="K35" s="206" t="n">
        <f aca="false">G35-J35</f>
        <v>0</v>
      </c>
      <c r="L35" s="210"/>
      <c r="M35" s="217"/>
    </row>
    <row r="36" customFormat="false" ht="12" hidden="false" customHeight="false" outlineLevel="0" collapsed="false">
      <c r="A36" s="215" t="n">
        <v>29</v>
      </c>
      <c r="B36" s="201"/>
      <c r="C36" s="216"/>
      <c r="D36" s="202"/>
      <c r="E36" s="202"/>
      <c r="F36" s="203" t="n">
        <f aca="false">D36*E36</f>
        <v>0</v>
      </c>
      <c r="G36" s="203" t="n">
        <f aca="false">C36*F36</f>
        <v>0</v>
      </c>
      <c r="H36" s="204"/>
      <c r="I36" s="219"/>
      <c r="J36" s="206" t="n">
        <f aca="false">G36*(1-H36)</f>
        <v>0</v>
      </c>
      <c r="K36" s="206" t="n">
        <f aca="false">G36-J36</f>
        <v>0</v>
      </c>
      <c r="L36" s="210"/>
      <c r="M36" s="217"/>
    </row>
    <row r="37" customFormat="false" ht="12" hidden="false" customHeight="false" outlineLevel="0" collapsed="false">
      <c r="A37" s="215" t="n">
        <v>30</v>
      </c>
      <c r="B37" s="201"/>
      <c r="C37" s="216"/>
      <c r="D37" s="202"/>
      <c r="E37" s="202"/>
      <c r="F37" s="203" t="n">
        <f aca="false">D37*E37</f>
        <v>0</v>
      </c>
      <c r="G37" s="203" t="n">
        <f aca="false">C37*F37</f>
        <v>0</v>
      </c>
      <c r="H37" s="204"/>
      <c r="I37" s="219"/>
      <c r="J37" s="206" t="n">
        <f aca="false">G37*(1-H37)</f>
        <v>0</v>
      </c>
      <c r="K37" s="206" t="n">
        <f aca="false">G37-J37</f>
        <v>0</v>
      </c>
      <c r="L37" s="210"/>
      <c r="M37" s="217"/>
    </row>
    <row r="38" customFormat="false" ht="12" hidden="false" customHeight="false" outlineLevel="0" collapsed="false">
      <c r="A38" s="215" t="n">
        <v>31</v>
      </c>
      <c r="B38" s="201"/>
      <c r="C38" s="216"/>
      <c r="D38" s="202"/>
      <c r="E38" s="202"/>
      <c r="F38" s="203" t="n">
        <f aca="false">D38*E38</f>
        <v>0</v>
      </c>
      <c r="G38" s="203" t="n">
        <f aca="false">C38*F38</f>
        <v>0</v>
      </c>
      <c r="H38" s="204"/>
      <c r="I38" s="219"/>
      <c r="J38" s="206" t="n">
        <f aca="false">G38*(1-H38)</f>
        <v>0</v>
      </c>
      <c r="K38" s="206" t="n">
        <f aca="false">G38-J38</f>
        <v>0</v>
      </c>
      <c r="L38" s="210"/>
      <c r="M38" s="217"/>
    </row>
    <row r="39" customFormat="false" ht="12" hidden="false" customHeight="false" outlineLevel="0" collapsed="false">
      <c r="A39" s="215" t="n">
        <v>32</v>
      </c>
      <c r="B39" s="201"/>
      <c r="C39" s="216"/>
      <c r="D39" s="202"/>
      <c r="E39" s="202"/>
      <c r="F39" s="203" t="n">
        <f aca="false">D39*E39</f>
        <v>0</v>
      </c>
      <c r="G39" s="203" t="n">
        <f aca="false">C39*F39</f>
        <v>0</v>
      </c>
      <c r="H39" s="204"/>
      <c r="I39" s="219"/>
      <c r="J39" s="206" t="n">
        <f aca="false">G39*(1-H39)</f>
        <v>0</v>
      </c>
      <c r="K39" s="206" t="n">
        <f aca="false">G39-J39</f>
        <v>0</v>
      </c>
      <c r="L39" s="210"/>
      <c r="M39" s="217"/>
    </row>
    <row r="40" customFormat="false" ht="12" hidden="false" customHeight="false" outlineLevel="0" collapsed="false">
      <c r="A40" s="200" t="n">
        <v>33</v>
      </c>
      <c r="B40" s="201"/>
      <c r="C40" s="216"/>
      <c r="D40" s="202"/>
      <c r="E40" s="202"/>
      <c r="F40" s="203" t="n">
        <f aca="false">D40*E40</f>
        <v>0</v>
      </c>
      <c r="G40" s="203" t="n">
        <f aca="false">C40*F40</f>
        <v>0</v>
      </c>
      <c r="H40" s="204"/>
      <c r="I40" s="219"/>
      <c r="J40" s="206" t="n">
        <f aca="false">G40*(1-H40)</f>
        <v>0</v>
      </c>
      <c r="K40" s="206" t="n">
        <f aca="false">G40-J40</f>
        <v>0</v>
      </c>
      <c r="L40" s="210"/>
      <c r="M40" s="217"/>
    </row>
    <row r="41" customFormat="false" ht="12" hidden="false" customHeight="false" outlineLevel="0" collapsed="false">
      <c r="A41" s="200" t="n">
        <v>34</v>
      </c>
      <c r="B41" s="201"/>
      <c r="C41" s="216"/>
      <c r="D41" s="202"/>
      <c r="E41" s="202"/>
      <c r="F41" s="203" t="n">
        <f aca="false">D41*E41</f>
        <v>0</v>
      </c>
      <c r="G41" s="203" t="n">
        <f aca="false">C41*F41</f>
        <v>0</v>
      </c>
      <c r="H41" s="204"/>
      <c r="I41" s="219"/>
      <c r="J41" s="206" t="n">
        <f aca="false">G41*(1-H41)</f>
        <v>0</v>
      </c>
      <c r="K41" s="206" t="n">
        <f aca="false">G41-J41</f>
        <v>0</v>
      </c>
      <c r="L41" s="210"/>
      <c r="M41" s="217"/>
    </row>
    <row r="42" customFormat="false" ht="12" hidden="false" customHeight="false" outlineLevel="0" collapsed="false">
      <c r="A42" s="220" t="n">
        <v>35</v>
      </c>
      <c r="B42" s="201"/>
      <c r="C42" s="216"/>
      <c r="D42" s="202"/>
      <c r="E42" s="202"/>
      <c r="F42" s="203" t="n">
        <f aca="false">D42*E42</f>
        <v>0</v>
      </c>
      <c r="G42" s="203" t="n">
        <f aca="false">C42*F42</f>
        <v>0</v>
      </c>
      <c r="H42" s="204"/>
      <c r="I42" s="219"/>
      <c r="J42" s="206" t="n">
        <f aca="false">G42*(1-H42)</f>
        <v>0</v>
      </c>
      <c r="K42" s="206" t="n">
        <f aca="false">G42-J42</f>
        <v>0</v>
      </c>
      <c r="L42" s="210"/>
      <c r="M42" s="217"/>
    </row>
    <row r="43" customFormat="false" ht="12" hidden="false" customHeight="false" outlineLevel="0" collapsed="false">
      <c r="A43" s="214" t="n">
        <v>36</v>
      </c>
      <c r="B43" s="201"/>
      <c r="C43" s="216"/>
      <c r="D43" s="202"/>
      <c r="E43" s="202"/>
      <c r="F43" s="203" t="n">
        <f aca="false">D43*E43</f>
        <v>0</v>
      </c>
      <c r="G43" s="203" t="n">
        <f aca="false">C43*F43</f>
        <v>0</v>
      </c>
      <c r="H43" s="204"/>
      <c r="I43" s="219"/>
      <c r="J43" s="206" t="n">
        <f aca="false">G43*(1-H43)</f>
        <v>0</v>
      </c>
      <c r="K43" s="206" t="n">
        <f aca="false">G43-J43</f>
        <v>0</v>
      </c>
      <c r="L43" s="210"/>
      <c r="M43" s="217"/>
    </row>
    <row r="44" customFormat="false" ht="12" hidden="false" customHeight="false" outlineLevel="0" collapsed="false">
      <c r="A44" s="214" t="n">
        <v>37</v>
      </c>
      <c r="B44" s="201"/>
      <c r="C44" s="216"/>
      <c r="D44" s="202"/>
      <c r="E44" s="202"/>
      <c r="F44" s="203" t="n">
        <f aca="false">D44*E44</f>
        <v>0</v>
      </c>
      <c r="G44" s="203" t="n">
        <f aca="false">C44*F44</f>
        <v>0</v>
      </c>
      <c r="H44" s="204"/>
      <c r="I44" s="219"/>
      <c r="J44" s="206" t="n">
        <f aca="false">G44*(1-H44)</f>
        <v>0</v>
      </c>
      <c r="K44" s="206" t="n">
        <f aca="false">G44-J44</f>
        <v>0</v>
      </c>
      <c r="L44" s="210"/>
      <c r="M44" s="217"/>
    </row>
    <row r="45" customFormat="false" ht="12" hidden="false" customHeight="false" outlineLevel="0" collapsed="false">
      <c r="A45" s="215" t="n">
        <v>38</v>
      </c>
      <c r="B45" s="201"/>
      <c r="C45" s="216"/>
      <c r="D45" s="202"/>
      <c r="E45" s="202"/>
      <c r="F45" s="203" t="n">
        <f aca="false">D45*E45</f>
        <v>0</v>
      </c>
      <c r="G45" s="203" t="n">
        <f aca="false">C45*F45</f>
        <v>0</v>
      </c>
      <c r="H45" s="204"/>
      <c r="I45" s="219"/>
      <c r="J45" s="206" t="n">
        <f aca="false">G45*(1-H45)</f>
        <v>0</v>
      </c>
      <c r="K45" s="206" t="n">
        <f aca="false">G45-J45</f>
        <v>0</v>
      </c>
      <c r="L45" s="210"/>
      <c r="M45" s="211"/>
    </row>
    <row r="46" customFormat="false" ht="12.75" hidden="false" customHeight="false" outlineLevel="0" collapsed="false">
      <c r="A46" s="215" t="n">
        <v>39</v>
      </c>
      <c r="B46" s="201"/>
      <c r="C46" s="221"/>
      <c r="D46" s="202"/>
      <c r="E46" s="202"/>
      <c r="F46" s="222" t="n">
        <f aca="false">D46*E46</f>
        <v>0</v>
      </c>
      <c r="G46" s="222" t="n">
        <f aca="false">C46*F46</f>
        <v>0</v>
      </c>
      <c r="H46" s="204"/>
      <c r="I46" s="219"/>
      <c r="J46" s="206" t="n">
        <f aca="false">G46*(1-H46)</f>
        <v>0</v>
      </c>
      <c r="K46" s="206" t="n">
        <f aca="false">G46-J46</f>
        <v>0</v>
      </c>
      <c r="L46" s="223"/>
      <c r="M46" s="224"/>
    </row>
    <row r="47" customFormat="false" ht="12.75" hidden="false" customHeight="false" outlineLevel="0" collapsed="false">
      <c r="A47" s="225" t="s">
        <v>201</v>
      </c>
      <c r="B47" s="225"/>
      <c r="C47" s="226" t="n">
        <f aca="false">SUM(C8:C46)</f>
        <v>0</v>
      </c>
      <c r="D47" s="227" t="s">
        <v>202</v>
      </c>
      <c r="E47" s="227" t="s">
        <v>202</v>
      </c>
      <c r="F47" s="227" t="s">
        <v>202</v>
      </c>
      <c r="G47" s="226" t="n">
        <f aca="false">SUM(G8:G46)</f>
        <v>0</v>
      </c>
      <c r="H47" s="227" t="s">
        <v>202</v>
      </c>
      <c r="I47" s="226" t="n">
        <f aca="false">SUM(I8:I46)</f>
        <v>0</v>
      </c>
      <c r="J47" s="226" t="n">
        <f aca="false">SUM(J8:J46)</f>
        <v>0</v>
      </c>
      <c r="K47" s="226" t="n">
        <f aca="false">SUM(K8:K46)</f>
        <v>0</v>
      </c>
      <c r="L47" s="228" t="n">
        <f aca="false">SUM(L8:L46)</f>
        <v>0</v>
      </c>
      <c r="M47" s="229" t="n">
        <f aca="false">SUM(M8:M46)</f>
        <v>0</v>
      </c>
    </row>
    <row r="48" customFormat="false" ht="53.25" hidden="false" customHeight="true" outlineLevel="0" collapsed="false">
      <c r="A48" s="230" t="s">
        <v>203</v>
      </c>
      <c r="B48" s="230"/>
      <c r="C48" s="230"/>
      <c r="D48" s="230"/>
      <c r="E48" s="230"/>
      <c r="F48" s="230"/>
      <c r="G48" s="230"/>
      <c r="H48" s="230"/>
      <c r="I48" s="230"/>
      <c r="J48" s="230"/>
      <c r="K48" s="230"/>
      <c r="L48" s="230"/>
      <c r="M48" s="230"/>
      <c r="N48" s="230"/>
      <c r="O48" s="230"/>
    </row>
    <row r="49" customFormat="false" ht="24.75" hidden="false" customHeight="true" outlineLevel="0" collapsed="false">
      <c r="A49" s="231" t="s">
        <v>204</v>
      </c>
      <c r="B49" s="231"/>
      <c r="C49" s="231"/>
      <c r="D49" s="231"/>
      <c r="E49" s="231"/>
      <c r="F49" s="231"/>
      <c r="G49" s="231"/>
      <c r="H49" s="231"/>
      <c r="I49" s="231"/>
      <c r="J49" s="231"/>
      <c r="K49" s="231"/>
      <c r="L49" s="231"/>
      <c r="M49" s="231"/>
      <c r="N49" s="231"/>
      <c r="O49" s="231"/>
      <c r="P49" s="232"/>
      <c r="Q49" s="232"/>
    </row>
    <row r="50" customFormat="false" ht="6.75" hidden="false" customHeight="true" outlineLevel="0" collapsed="false">
      <c r="A50" s="233"/>
      <c r="B50" s="233"/>
      <c r="C50" s="233"/>
      <c r="D50" s="233"/>
      <c r="E50" s="233"/>
      <c r="F50" s="233"/>
      <c r="G50" s="233"/>
      <c r="H50" s="233"/>
      <c r="I50" s="233"/>
      <c r="J50" s="233"/>
      <c r="K50" s="233"/>
      <c r="L50" s="233"/>
      <c r="M50" s="233"/>
      <c r="N50" s="233"/>
      <c r="O50" s="234"/>
    </row>
    <row r="51" customFormat="false" ht="15" hidden="false" customHeight="true" outlineLevel="0" collapsed="false">
      <c r="A51" s="235" t="s">
        <v>176</v>
      </c>
      <c r="B51" s="236" t="s">
        <v>205</v>
      </c>
      <c r="C51" s="236" t="s">
        <v>206</v>
      </c>
      <c r="D51" s="236"/>
      <c r="E51" s="237" t="s">
        <v>207</v>
      </c>
      <c r="F51" s="238" t="s">
        <v>208</v>
      </c>
      <c r="G51" s="237" t="s">
        <v>209</v>
      </c>
      <c r="H51" s="237" t="s">
        <v>210</v>
      </c>
      <c r="I51" s="239" t="s">
        <v>211</v>
      </c>
      <c r="K51" s="240"/>
      <c r="L51" s="241"/>
      <c r="M51" s="240"/>
      <c r="N51" s="234"/>
      <c r="O51" s="234"/>
    </row>
    <row r="52" customFormat="false" ht="44.25" hidden="false" customHeight="true" outlineLevel="0" collapsed="false">
      <c r="A52" s="235"/>
      <c r="B52" s="236"/>
      <c r="C52" s="198" t="s">
        <v>212</v>
      </c>
      <c r="D52" s="198" t="s">
        <v>213</v>
      </c>
      <c r="E52" s="237"/>
      <c r="F52" s="238"/>
      <c r="G52" s="237"/>
      <c r="H52" s="237"/>
      <c r="I52" s="239"/>
      <c r="K52" s="240"/>
      <c r="L52" s="241"/>
      <c r="M52" s="240"/>
      <c r="N52" s="234"/>
      <c r="O52" s="234"/>
    </row>
    <row r="53" s="248" customFormat="true" ht="12" hidden="false" customHeight="true" outlineLevel="0" collapsed="false">
      <c r="A53" s="242" t="n">
        <v>1</v>
      </c>
      <c r="B53" s="243" t="n">
        <v>2</v>
      </c>
      <c r="C53" s="244" t="n">
        <v>3</v>
      </c>
      <c r="D53" s="245" t="n">
        <v>4</v>
      </c>
      <c r="E53" s="245" t="n">
        <v>5</v>
      </c>
      <c r="F53" s="245" t="n">
        <v>6</v>
      </c>
      <c r="G53" s="245" t="n">
        <v>7</v>
      </c>
      <c r="H53" s="246" t="n">
        <v>8</v>
      </c>
      <c r="I53" s="247" t="n">
        <v>9</v>
      </c>
      <c r="K53" s="249"/>
      <c r="L53" s="250"/>
      <c r="M53" s="249"/>
      <c r="N53" s="251"/>
      <c r="O53" s="251"/>
    </row>
    <row r="54" customFormat="false" ht="15" hidden="false" customHeight="true" outlineLevel="0" collapsed="false">
      <c r="A54" s="252" t="n">
        <v>1</v>
      </c>
      <c r="B54" s="253"/>
      <c r="C54" s="254"/>
      <c r="D54" s="255"/>
      <c r="E54" s="256"/>
      <c r="F54" s="257"/>
      <c r="G54" s="258"/>
      <c r="H54" s="258"/>
      <c r="I54" s="259"/>
      <c r="K54" s="260"/>
      <c r="L54" s="241"/>
      <c r="M54" s="260"/>
      <c r="N54" s="234"/>
      <c r="O54" s="234"/>
    </row>
    <row r="55" customFormat="false" ht="12" hidden="false" customHeight="false" outlineLevel="0" collapsed="false">
      <c r="A55" s="252" t="n">
        <v>2</v>
      </c>
      <c r="B55" s="253"/>
      <c r="C55" s="254"/>
      <c r="D55" s="255"/>
      <c r="E55" s="256"/>
      <c r="F55" s="257"/>
      <c r="G55" s="258"/>
      <c r="H55" s="258"/>
      <c r="I55" s="259"/>
      <c r="K55" s="260"/>
      <c r="L55" s="241"/>
      <c r="M55" s="260"/>
      <c r="N55" s="234"/>
      <c r="O55" s="234"/>
    </row>
    <row r="56" customFormat="false" ht="12" hidden="false" customHeight="false" outlineLevel="0" collapsed="false">
      <c r="A56" s="252" t="n">
        <v>3</v>
      </c>
      <c r="B56" s="253"/>
      <c r="C56" s="254"/>
      <c r="D56" s="255"/>
      <c r="E56" s="256"/>
      <c r="F56" s="257"/>
      <c r="G56" s="258"/>
      <c r="H56" s="258"/>
      <c r="I56" s="259"/>
      <c r="K56" s="260"/>
      <c r="L56" s="241"/>
      <c r="M56" s="260"/>
      <c r="N56" s="234"/>
      <c r="O56" s="234"/>
    </row>
    <row r="57" customFormat="false" ht="12.75" hidden="false" customHeight="false" outlineLevel="0" collapsed="false">
      <c r="A57" s="252" t="n">
        <v>4</v>
      </c>
      <c r="B57" s="253"/>
      <c r="C57" s="254"/>
      <c r="D57" s="255"/>
      <c r="E57" s="261"/>
      <c r="F57" s="257"/>
      <c r="G57" s="258"/>
      <c r="H57" s="258"/>
      <c r="I57" s="259"/>
      <c r="K57" s="260"/>
      <c r="L57" s="241"/>
      <c r="M57" s="260"/>
      <c r="N57" s="234"/>
      <c r="O57" s="234"/>
    </row>
    <row r="58" customFormat="false" ht="12.75" hidden="false" customHeight="false" outlineLevel="0" collapsed="false">
      <c r="A58" s="262" t="s">
        <v>201</v>
      </c>
      <c r="B58" s="262"/>
      <c r="C58" s="263" t="s">
        <v>202</v>
      </c>
      <c r="D58" s="263" t="s">
        <v>202</v>
      </c>
      <c r="E58" s="264" t="n">
        <f aca="false">SUM(E54:E57)</f>
        <v>0</v>
      </c>
      <c r="F58" s="264" t="n">
        <f aca="false">SUM(F54:F57)</f>
        <v>0</v>
      </c>
      <c r="G58" s="264" t="n">
        <f aca="false">SUM(G54:G57)</f>
        <v>0</v>
      </c>
      <c r="H58" s="264" t="n">
        <f aca="false">SUM(H54:H57)</f>
        <v>0</v>
      </c>
      <c r="I58" s="264" t="n">
        <f aca="false">SUM(I54:I57)</f>
        <v>0</v>
      </c>
      <c r="K58" s="265"/>
      <c r="L58" s="241"/>
      <c r="M58" s="265"/>
      <c r="N58" s="234"/>
      <c r="O58" s="234"/>
    </row>
    <row r="59" customFormat="false" ht="12" hidden="false" customHeight="false" outlineLevel="0" collapsed="false">
      <c r="A59" s="234"/>
      <c r="B59" s="266" t="s">
        <v>214</v>
      </c>
      <c r="C59" s="266"/>
      <c r="D59" s="266"/>
      <c r="E59" s="266"/>
      <c r="F59" s="266"/>
      <c r="G59" s="234"/>
      <c r="H59" s="234"/>
      <c r="I59" s="234"/>
      <c r="J59" s="234"/>
      <c r="K59" s="234"/>
      <c r="L59" s="234"/>
      <c r="M59" s="234"/>
      <c r="N59" s="234"/>
      <c r="O59" s="234"/>
    </row>
    <row r="60" customFormat="false" ht="17.25" hidden="false" customHeight="true" outlineLevel="0" collapsed="false">
      <c r="A60" s="267" t="s">
        <v>215</v>
      </c>
      <c r="B60" s="268" t="s">
        <v>216</v>
      </c>
      <c r="C60" s="268"/>
      <c r="D60" s="234"/>
      <c r="E60" s="234"/>
      <c r="F60" s="234"/>
      <c r="G60" s="234"/>
      <c r="H60" s="234"/>
      <c r="I60" s="234"/>
      <c r="J60" s="234"/>
      <c r="K60" s="234"/>
      <c r="L60" s="234"/>
      <c r="M60" s="234"/>
      <c r="N60" s="234"/>
      <c r="O60" s="234"/>
    </row>
    <row r="61" customFormat="false" ht="17.25" hidden="false" customHeight="true" outlineLevel="0" collapsed="false">
      <c r="A61" s="267" t="s">
        <v>217</v>
      </c>
      <c r="B61" s="268" t="s">
        <v>216</v>
      </c>
      <c r="C61" s="268"/>
      <c r="D61" s="234"/>
      <c r="E61" s="234"/>
      <c r="F61" s="234"/>
      <c r="G61" s="234"/>
      <c r="H61" s="234"/>
      <c r="I61" s="234"/>
      <c r="J61" s="234"/>
      <c r="K61" s="234"/>
      <c r="L61" s="234"/>
      <c r="M61" s="234"/>
      <c r="N61" s="234"/>
      <c r="O61" s="234"/>
    </row>
    <row r="62" customFormat="false" ht="17.25" hidden="false" customHeight="true" outlineLevel="0" collapsed="false">
      <c r="A62" s="267" t="s">
        <v>218</v>
      </c>
      <c r="B62" s="268" t="s">
        <v>216</v>
      </c>
      <c r="C62" s="268"/>
      <c r="D62" s="234"/>
      <c r="E62" s="234"/>
      <c r="F62" s="234"/>
      <c r="G62" s="234"/>
      <c r="H62" s="234"/>
      <c r="I62" s="234"/>
      <c r="J62" s="234"/>
      <c r="K62" s="234"/>
      <c r="L62" s="234"/>
      <c r="M62" s="234"/>
      <c r="N62" s="234"/>
      <c r="O62" s="234"/>
    </row>
    <row r="63" customFormat="false" ht="17.25" hidden="false" customHeight="true" outlineLevel="0" collapsed="false">
      <c r="A63" s="267" t="s">
        <v>219</v>
      </c>
      <c r="B63" s="268" t="s">
        <v>216</v>
      </c>
      <c r="C63" s="268"/>
      <c r="D63" s="234"/>
      <c r="E63" s="234"/>
      <c r="F63" s="234"/>
      <c r="G63" s="269" t="s">
        <v>220</v>
      </c>
      <c r="H63" s="269"/>
      <c r="I63" s="269"/>
      <c r="J63" s="269"/>
      <c r="K63" s="234"/>
      <c r="L63" s="234"/>
      <c r="M63" s="234"/>
      <c r="N63" s="234"/>
      <c r="O63" s="234"/>
    </row>
    <row r="64" customFormat="false" ht="17.25" hidden="false" customHeight="true" outlineLevel="0" collapsed="false">
      <c r="A64" s="267" t="s">
        <v>152</v>
      </c>
      <c r="B64" s="268" t="s">
        <v>216</v>
      </c>
      <c r="C64" s="268"/>
      <c r="D64" s="234"/>
      <c r="E64" s="234"/>
      <c r="F64" s="270"/>
      <c r="G64" s="271"/>
      <c r="H64" s="268" t="s">
        <v>154</v>
      </c>
      <c r="I64" s="268"/>
      <c r="J64" s="272"/>
      <c r="K64" s="234"/>
      <c r="L64" s="234"/>
      <c r="M64" s="234"/>
      <c r="N64" s="234"/>
      <c r="O64" s="234"/>
    </row>
  </sheetData>
  <sheetProtection sheet="true" objects="true" scenarios="true"/>
  <mergeCells count="24">
    <mergeCell ref="A1:G1"/>
    <mergeCell ref="K1:L1"/>
    <mergeCell ref="A2:D2"/>
    <mergeCell ref="E2:H2"/>
    <mergeCell ref="A47:B47"/>
    <mergeCell ref="A48:O48"/>
    <mergeCell ref="A49:O49"/>
    <mergeCell ref="A51:A52"/>
    <mergeCell ref="B51:B52"/>
    <mergeCell ref="C51:D51"/>
    <mergeCell ref="E51:E52"/>
    <mergeCell ref="F51:F52"/>
    <mergeCell ref="G51:G52"/>
    <mergeCell ref="H51:H52"/>
    <mergeCell ref="I51:I52"/>
    <mergeCell ref="A58:B58"/>
    <mergeCell ref="B59:F59"/>
    <mergeCell ref="B60:C60"/>
    <mergeCell ref="B61:C61"/>
    <mergeCell ref="B62:C62"/>
    <mergeCell ref="B63:C63"/>
    <mergeCell ref="G63:J63"/>
    <mergeCell ref="B64:C64"/>
    <mergeCell ref="H64:I64"/>
  </mergeCells>
  <dataValidations count="1">
    <dataValidation allowBlank="true" operator="between" showDropDown="false" showErrorMessage="true" showInputMessage="true" sqref="B8:B46" type="list">
      <formula1>rosliny</formula1>
      <formula2>0</formula2>
    </dataValidation>
  </dataValidations>
  <printOptions headings="false" gridLines="false" gridLinesSet="true" horizontalCentered="false" verticalCentered="false"/>
  <pageMargins left="0.25" right="0.25" top="0.449305555555556" bottom="0.568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O60"/>
  <sheetViews>
    <sheetView windowProtection="false" showFormulas="false" showGridLines="true" showRowColHeaders="true" showZeros="true" rightToLeft="false" tabSelected="false" showOutlineSymbols="true" defaultGridColor="true" view="pageBreakPreview" topLeftCell="A1" colorId="64" zoomScale="80" zoomScaleNormal="80" zoomScalePageLayoutView="80" workbookViewId="0">
      <selection pane="topLeft" activeCell="I23" activeCellId="0" sqref="I23"/>
    </sheetView>
  </sheetViews>
  <sheetFormatPr defaultRowHeight="12"/>
  <cols>
    <col collapsed="false" hidden="false" max="1" min="1" style="55" width="3.91326530612245"/>
    <col collapsed="false" hidden="false" max="2" min="2" style="55" width="52.5102040816327"/>
    <col collapsed="false" hidden="false" max="3" min="3" style="55" width="15.5255102040816"/>
    <col collapsed="false" hidden="false" max="15" min="4" style="55" width="16.7397959183673"/>
    <col collapsed="false" hidden="false" max="1025" min="16" style="55" width="9.04591836734694"/>
  </cols>
  <sheetData>
    <row r="1" customFormat="false" ht="15" hidden="false" customHeight="true" outlineLevel="0" collapsed="false">
      <c r="A1" s="170" t="s">
        <v>221</v>
      </c>
      <c r="B1" s="170"/>
      <c r="C1" s="170"/>
      <c r="D1" s="170"/>
      <c r="E1" s="170"/>
      <c r="F1" s="170"/>
      <c r="G1" s="170"/>
      <c r="H1" s="170"/>
      <c r="I1" s="170"/>
      <c r="J1" s="170"/>
      <c r="K1" s="173" t="s">
        <v>2</v>
      </c>
      <c r="L1" s="173"/>
      <c r="M1" s="68" t="str">
        <f aca="false">'Prod. roślinna'!M1</f>
        <v>B</v>
      </c>
    </row>
    <row r="2" customFormat="false" ht="12" hidden="false" customHeight="true" outlineLevel="0" collapsed="false">
      <c r="A2" s="174" t="s">
        <v>8</v>
      </c>
      <c r="B2" s="174"/>
      <c r="C2" s="174" t="s">
        <v>8</v>
      </c>
      <c r="D2" s="174"/>
      <c r="E2" s="175" t="str">
        <f aca="false">'Prod. roślinna'!E2:H2</f>
        <v>……………………………………………</v>
      </c>
      <c r="F2" s="175"/>
      <c r="G2" s="175"/>
      <c r="H2" s="175"/>
      <c r="I2" s="176"/>
      <c r="J2" s="176"/>
    </row>
    <row r="3" customFormat="false" ht="7.5" hidden="false" customHeight="true" outlineLevel="0" collapsed="false">
      <c r="A3" s="177"/>
      <c r="B3" s="177"/>
      <c r="C3" s="177"/>
      <c r="D3" s="177"/>
      <c r="E3" s="177"/>
      <c r="F3" s="177"/>
      <c r="G3" s="177"/>
      <c r="H3" s="177"/>
      <c r="I3" s="177"/>
      <c r="J3" s="177"/>
    </row>
    <row r="4" customFormat="false" ht="46.5" hidden="false" customHeight="true" outlineLevel="0" collapsed="false">
      <c r="A4" s="273" t="s">
        <v>176</v>
      </c>
      <c r="B4" s="273" t="s">
        <v>177</v>
      </c>
      <c r="C4" s="198" t="s">
        <v>178</v>
      </c>
      <c r="D4" s="274" t="s">
        <v>222</v>
      </c>
      <c r="E4" s="275"/>
      <c r="F4" s="274" t="s">
        <v>222</v>
      </c>
      <c r="G4" s="275"/>
      <c r="H4" s="274" t="s">
        <v>222</v>
      </c>
      <c r="I4" s="275"/>
      <c r="J4" s="274" t="s">
        <v>222</v>
      </c>
      <c r="K4" s="275"/>
      <c r="L4" s="274" t="s">
        <v>222</v>
      </c>
      <c r="M4" s="276"/>
      <c r="N4" s="277" t="s">
        <v>223</v>
      </c>
      <c r="O4" s="277"/>
    </row>
    <row r="5" customFormat="false" ht="45" hidden="false" customHeight="false" outlineLevel="0" collapsed="false">
      <c r="A5" s="273"/>
      <c r="B5" s="273"/>
      <c r="C5" s="198"/>
      <c r="D5" s="278" t="s">
        <v>224</v>
      </c>
      <c r="E5" s="278" t="s">
        <v>225</v>
      </c>
      <c r="F5" s="278" t="s">
        <v>224</v>
      </c>
      <c r="G5" s="278" t="s">
        <v>225</v>
      </c>
      <c r="H5" s="278" t="s">
        <v>224</v>
      </c>
      <c r="I5" s="278" t="s">
        <v>225</v>
      </c>
      <c r="J5" s="278" t="s">
        <v>224</v>
      </c>
      <c r="K5" s="278" t="s">
        <v>225</v>
      </c>
      <c r="L5" s="278" t="s">
        <v>224</v>
      </c>
      <c r="M5" s="279" t="s">
        <v>225</v>
      </c>
      <c r="N5" s="198" t="s">
        <v>224</v>
      </c>
      <c r="O5" s="198" t="s">
        <v>225</v>
      </c>
    </row>
    <row r="6" customFormat="false" ht="12" hidden="false" customHeight="false" outlineLevel="0" collapsed="false">
      <c r="A6" s="183"/>
      <c r="B6" s="183" t="s">
        <v>195</v>
      </c>
      <c r="C6" s="184" t="s">
        <v>189</v>
      </c>
      <c r="D6" s="184" t="s">
        <v>226</v>
      </c>
      <c r="E6" s="184" t="s">
        <v>227</v>
      </c>
      <c r="F6" s="184" t="s">
        <v>226</v>
      </c>
      <c r="G6" s="184" t="s">
        <v>227</v>
      </c>
      <c r="H6" s="184" t="s">
        <v>226</v>
      </c>
      <c r="I6" s="184" t="s">
        <v>227</v>
      </c>
      <c r="J6" s="184" t="s">
        <v>226</v>
      </c>
      <c r="K6" s="184" t="s">
        <v>227</v>
      </c>
      <c r="L6" s="184" t="s">
        <v>226</v>
      </c>
      <c r="M6" s="280" t="s">
        <v>227</v>
      </c>
      <c r="N6" s="184" t="s">
        <v>226</v>
      </c>
      <c r="O6" s="184" t="s">
        <v>227</v>
      </c>
    </row>
    <row r="7" customFormat="false" ht="12" hidden="false" customHeight="false" outlineLevel="0" collapsed="false">
      <c r="A7" s="273" t="n">
        <v>1</v>
      </c>
      <c r="B7" s="273" t="n">
        <v>2</v>
      </c>
      <c r="C7" s="273" t="n">
        <v>3</v>
      </c>
      <c r="D7" s="194" t="n">
        <v>4</v>
      </c>
      <c r="E7" s="194" t="n">
        <v>5</v>
      </c>
      <c r="F7" s="194" t="n">
        <v>6</v>
      </c>
      <c r="G7" s="194" t="n">
        <v>7</v>
      </c>
      <c r="H7" s="194" t="n">
        <v>8</v>
      </c>
      <c r="I7" s="194" t="n">
        <v>9</v>
      </c>
      <c r="J7" s="194" t="n">
        <v>10</v>
      </c>
      <c r="K7" s="194" t="n">
        <v>11</v>
      </c>
      <c r="L7" s="194" t="n">
        <v>12</v>
      </c>
      <c r="M7" s="196" t="n">
        <v>13</v>
      </c>
      <c r="N7" s="273" t="n">
        <v>14</v>
      </c>
      <c r="O7" s="273" t="n">
        <v>15</v>
      </c>
    </row>
    <row r="8" customFormat="false" ht="12" hidden="false" customHeight="false" outlineLevel="0" collapsed="false">
      <c r="A8" s="281" t="n">
        <v>1</v>
      </c>
      <c r="B8" s="201"/>
      <c r="C8" s="202"/>
      <c r="D8" s="204"/>
      <c r="E8" s="205"/>
      <c r="F8" s="204"/>
      <c r="G8" s="205"/>
      <c r="H8" s="204"/>
      <c r="I8" s="205"/>
      <c r="J8" s="204"/>
      <c r="K8" s="205"/>
      <c r="L8" s="204"/>
      <c r="M8" s="205"/>
      <c r="N8" s="282" t="n">
        <f aca="false">D8+F8+H8+J8+L8</f>
        <v>0</v>
      </c>
      <c r="O8" s="283" t="n">
        <f aca="false">E8+G8+I8+K8+M8</f>
        <v>0</v>
      </c>
    </row>
    <row r="9" customFormat="false" ht="12" hidden="false" customHeight="false" outlineLevel="0" collapsed="false">
      <c r="A9" s="281" t="n">
        <v>2</v>
      </c>
      <c r="B9" s="201"/>
      <c r="C9" s="209"/>
      <c r="D9" s="204"/>
      <c r="E9" s="205"/>
      <c r="F9" s="204"/>
      <c r="G9" s="205"/>
      <c r="H9" s="204"/>
      <c r="I9" s="205"/>
      <c r="J9" s="204"/>
      <c r="K9" s="205"/>
      <c r="L9" s="204"/>
      <c r="M9" s="205"/>
      <c r="N9" s="282" t="n">
        <f aca="false">D9+F9+H9+J9+L9</f>
        <v>0</v>
      </c>
      <c r="O9" s="283" t="n">
        <f aca="false">E9+G9+I9+K9+M9</f>
        <v>0</v>
      </c>
    </row>
    <row r="10" customFormat="false" ht="12" hidden="false" customHeight="false" outlineLevel="0" collapsed="false">
      <c r="A10" s="284" t="n">
        <v>3</v>
      </c>
      <c r="B10" s="201"/>
      <c r="C10" s="209"/>
      <c r="D10" s="204"/>
      <c r="E10" s="205"/>
      <c r="F10" s="204"/>
      <c r="G10" s="205"/>
      <c r="H10" s="204"/>
      <c r="I10" s="205"/>
      <c r="J10" s="204"/>
      <c r="K10" s="205"/>
      <c r="L10" s="204"/>
      <c r="M10" s="205"/>
      <c r="N10" s="282" t="n">
        <f aca="false">D10+F10+H10+J10+L10</f>
        <v>0</v>
      </c>
      <c r="O10" s="283" t="n">
        <f aca="false">E10+G10+I10+K10+M10</f>
        <v>0</v>
      </c>
    </row>
    <row r="11" customFormat="false" ht="12" hidden="false" customHeight="false" outlineLevel="0" collapsed="false">
      <c r="A11" s="284" t="n">
        <v>4</v>
      </c>
      <c r="B11" s="201"/>
      <c r="C11" s="209"/>
      <c r="D11" s="204"/>
      <c r="E11" s="205"/>
      <c r="F11" s="204"/>
      <c r="G11" s="205"/>
      <c r="H11" s="204"/>
      <c r="I11" s="205"/>
      <c r="J11" s="204"/>
      <c r="K11" s="205"/>
      <c r="L11" s="204"/>
      <c r="M11" s="205"/>
      <c r="N11" s="282" t="n">
        <f aca="false">D11+F11+H11+J11+L11</f>
        <v>0</v>
      </c>
      <c r="O11" s="283" t="n">
        <f aca="false">E11+G11+I11+K11+M11</f>
        <v>0</v>
      </c>
    </row>
    <row r="12" customFormat="false" ht="12" hidden="false" customHeight="false" outlineLevel="0" collapsed="false">
      <c r="A12" s="284" t="n">
        <v>5</v>
      </c>
      <c r="B12" s="201"/>
      <c r="C12" s="209"/>
      <c r="D12" s="204"/>
      <c r="E12" s="205"/>
      <c r="F12" s="204"/>
      <c r="G12" s="205"/>
      <c r="H12" s="204"/>
      <c r="I12" s="205"/>
      <c r="J12" s="204"/>
      <c r="K12" s="205"/>
      <c r="L12" s="204"/>
      <c r="M12" s="205"/>
      <c r="N12" s="282" t="n">
        <f aca="false">D12+F12+H12+J12+L12</f>
        <v>0</v>
      </c>
      <c r="O12" s="283" t="n">
        <f aca="false">E12+G12+I12+K12+M12</f>
        <v>0</v>
      </c>
    </row>
    <row r="13" customFormat="false" ht="12" hidden="false" customHeight="false" outlineLevel="0" collapsed="false">
      <c r="A13" s="284" t="n">
        <v>6</v>
      </c>
      <c r="B13" s="201"/>
      <c r="C13" s="209"/>
      <c r="D13" s="204"/>
      <c r="E13" s="205"/>
      <c r="F13" s="204"/>
      <c r="G13" s="205"/>
      <c r="H13" s="204"/>
      <c r="I13" s="205"/>
      <c r="J13" s="204"/>
      <c r="K13" s="205"/>
      <c r="L13" s="204"/>
      <c r="M13" s="205"/>
      <c r="N13" s="282" t="n">
        <f aca="false">D13+F13+H13+J13+L13</f>
        <v>0</v>
      </c>
      <c r="O13" s="283" t="n">
        <f aca="false">E13+G13+I13+K13+M13</f>
        <v>0</v>
      </c>
    </row>
    <row r="14" customFormat="false" ht="12" hidden="false" customHeight="false" outlineLevel="0" collapsed="false">
      <c r="A14" s="284" t="n">
        <v>7</v>
      </c>
      <c r="B14" s="201"/>
      <c r="C14" s="209"/>
      <c r="D14" s="204"/>
      <c r="E14" s="205"/>
      <c r="F14" s="204"/>
      <c r="G14" s="205"/>
      <c r="H14" s="204"/>
      <c r="I14" s="205"/>
      <c r="J14" s="204"/>
      <c r="K14" s="205"/>
      <c r="L14" s="204"/>
      <c r="M14" s="205"/>
      <c r="N14" s="282" t="n">
        <f aca="false">D14+F14+H14+J14+L14</f>
        <v>0</v>
      </c>
      <c r="O14" s="283" t="n">
        <f aca="false">E14+G14+I14+K14+M14</f>
        <v>0</v>
      </c>
    </row>
    <row r="15" customFormat="false" ht="12" hidden="false" customHeight="false" outlineLevel="0" collapsed="false">
      <c r="A15" s="285" t="n">
        <v>8</v>
      </c>
      <c r="B15" s="201"/>
      <c r="C15" s="209"/>
      <c r="D15" s="204"/>
      <c r="E15" s="205"/>
      <c r="F15" s="204"/>
      <c r="G15" s="205"/>
      <c r="H15" s="204"/>
      <c r="I15" s="205"/>
      <c r="J15" s="204"/>
      <c r="K15" s="205"/>
      <c r="L15" s="204"/>
      <c r="M15" s="205"/>
      <c r="N15" s="282" t="n">
        <f aca="false">D15+F15+H15+J15+L15</f>
        <v>0</v>
      </c>
      <c r="O15" s="283" t="n">
        <f aca="false">E15+G15+I15+K15+M15</f>
        <v>0</v>
      </c>
    </row>
    <row r="16" customFormat="false" ht="12" hidden="false" customHeight="false" outlineLevel="0" collapsed="false">
      <c r="A16" s="285" t="n">
        <v>9</v>
      </c>
      <c r="B16" s="201"/>
      <c r="C16" s="209"/>
      <c r="D16" s="204"/>
      <c r="E16" s="205"/>
      <c r="F16" s="204"/>
      <c r="G16" s="205"/>
      <c r="H16" s="204"/>
      <c r="I16" s="205"/>
      <c r="J16" s="204"/>
      <c r="K16" s="205"/>
      <c r="L16" s="204"/>
      <c r="M16" s="205"/>
      <c r="N16" s="282" t="n">
        <f aca="false">D16+F16+H16+J16+L16</f>
        <v>0</v>
      </c>
      <c r="O16" s="283" t="n">
        <f aca="false">E16+G16+I16+K16+M16</f>
        <v>0</v>
      </c>
    </row>
    <row r="17" customFormat="false" ht="12" hidden="false" customHeight="false" outlineLevel="0" collapsed="false">
      <c r="A17" s="285" t="n">
        <v>10</v>
      </c>
      <c r="B17" s="201"/>
      <c r="C17" s="209"/>
      <c r="D17" s="204"/>
      <c r="E17" s="205"/>
      <c r="F17" s="204"/>
      <c r="G17" s="205"/>
      <c r="H17" s="204"/>
      <c r="I17" s="205"/>
      <c r="J17" s="204"/>
      <c r="K17" s="205"/>
      <c r="L17" s="204"/>
      <c r="M17" s="205"/>
      <c r="N17" s="282" t="n">
        <f aca="false">D17+F17+H17+J17+L17</f>
        <v>0</v>
      </c>
      <c r="O17" s="283" t="n">
        <f aca="false">E17+G17+I17+K17+M17</f>
        <v>0</v>
      </c>
    </row>
    <row r="18" customFormat="false" ht="12" hidden="false" customHeight="false" outlineLevel="0" collapsed="false">
      <c r="A18" s="285" t="n">
        <v>11</v>
      </c>
      <c r="B18" s="201"/>
      <c r="C18" s="209"/>
      <c r="D18" s="204"/>
      <c r="E18" s="205"/>
      <c r="F18" s="204"/>
      <c r="G18" s="205"/>
      <c r="H18" s="204"/>
      <c r="I18" s="205"/>
      <c r="J18" s="204"/>
      <c r="K18" s="205"/>
      <c r="L18" s="204"/>
      <c r="M18" s="205"/>
      <c r="N18" s="282" t="n">
        <f aca="false">D18+F18+H18+J18+L18</f>
        <v>0</v>
      </c>
      <c r="O18" s="283" t="n">
        <f aca="false">E18+G18+I18+K18+M18</f>
        <v>0</v>
      </c>
    </row>
    <row r="19" customFormat="false" ht="12" hidden="false" customHeight="false" outlineLevel="0" collapsed="false">
      <c r="A19" s="285" t="n">
        <v>12</v>
      </c>
      <c r="B19" s="201"/>
      <c r="C19" s="209"/>
      <c r="D19" s="204"/>
      <c r="E19" s="205"/>
      <c r="F19" s="204"/>
      <c r="G19" s="205"/>
      <c r="H19" s="204"/>
      <c r="I19" s="205"/>
      <c r="J19" s="204"/>
      <c r="K19" s="205"/>
      <c r="L19" s="204"/>
      <c r="M19" s="205"/>
      <c r="N19" s="282" t="n">
        <f aca="false">D19+F19+H19+J19+L19</f>
        <v>0</v>
      </c>
      <c r="O19" s="283" t="n">
        <f aca="false">E19+G19+I19+K19+M19</f>
        <v>0</v>
      </c>
    </row>
    <row r="20" customFormat="false" ht="12" hidden="false" customHeight="false" outlineLevel="0" collapsed="false">
      <c r="A20" s="285" t="n">
        <v>13</v>
      </c>
      <c r="B20" s="201"/>
      <c r="C20" s="209"/>
      <c r="D20" s="204"/>
      <c r="E20" s="205"/>
      <c r="F20" s="204"/>
      <c r="G20" s="205"/>
      <c r="H20" s="204"/>
      <c r="I20" s="205"/>
      <c r="J20" s="204"/>
      <c r="K20" s="205"/>
      <c r="L20" s="204"/>
      <c r="M20" s="205"/>
      <c r="N20" s="282" t="n">
        <f aca="false">D20+F20+H20+J20+L20</f>
        <v>0</v>
      </c>
      <c r="O20" s="283" t="n">
        <f aca="false">E20+G20+I20+K20+M20</f>
        <v>0</v>
      </c>
    </row>
    <row r="21" customFormat="false" ht="12" hidden="false" customHeight="false" outlineLevel="0" collapsed="false">
      <c r="A21" s="285" t="n">
        <v>14</v>
      </c>
      <c r="B21" s="201"/>
      <c r="C21" s="209"/>
      <c r="D21" s="204"/>
      <c r="E21" s="205"/>
      <c r="F21" s="204"/>
      <c r="G21" s="205"/>
      <c r="H21" s="204"/>
      <c r="I21" s="205"/>
      <c r="J21" s="204"/>
      <c r="K21" s="205"/>
      <c r="L21" s="204"/>
      <c r="M21" s="205"/>
      <c r="N21" s="282" t="n">
        <f aca="false">D21+F21+H21+J21+L21</f>
        <v>0</v>
      </c>
      <c r="O21" s="283" t="n">
        <f aca="false">E21+G21+I21+K21+M21</f>
        <v>0</v>
      </c>
    </row>
    <row r="22" customFormat="false" ht="12" hidden="false" customHeight="false" outlineLevel="0" collapsed="false">
      <c r="A22" s="285" t="n">
        <v>15</v>
      </c>
      <c r="B22" s="201"/>
      <c r="C22" s="209"/>
      <c r="D22" s="204"/>
      <c r="E22" s="205"/>
      <c r="F22" s="204"/>
      <c r="G22" s="205"/>
      <c r="H22" s="204"/>
      <c r="I22" s="205"/>
      <c r="J22" s="204"/>
      <c r="K22" s="205"/>
      <c r="L22" s="204"/>
      <c r="M22" s="205"/>
      <c r="N22" s="282" t="n">
        <f aca="false">D22+F22+H22+J22+L22</f>
        <v>0</v>
      </c>
      <c r="O22" s="283" t="n">
        <f aca="false">E22+G22+I22+K22+M22</f>
        <v>0</v>
      </c>
    </row>
    <row r="23" s="54" customFormat="true" ht="12" hidden="false" customHeight="false" outlineLevel="0" collapsed="false">
      <c r="A23" s="286" t="n">
        <v>16</v>
      </c>
      <c r="B23" s="201"/>
      <c r="C23" s="209"/>
      <c r="D23" s="204"/>
      <c r="E23" s="205"/>
      <c r="F23" s="204"/>
      <c r="G23" s="205"/>
      <c r="H23" s="204"/>
      <c r="I23" s="205"/>
      <c r="J23" s="204"/>
      <c r="K23" s="205"/>
      <c r="L23" s="204"/>
      <c r="M23" s="205"/>
      <c r="N23" s="282" t="n">
        <f aca="false">D23+F23+H23+J23+L23</f>
        <v>0</v>
      </c>
      <c r="O23" s="283" t="n">
        <f aca="false">E23+G23+I23+K23+M23</f>
        <v>0</v>
      </c>
    </row>
    <row r="24" s="54" customFormat="true" ht="12" hidden="false" customHeight="false" outlineLevel="0" collapsed="false">
      <c r="A24" s="286" t="n">
        <v>17</v>
      </c>
      <c r="B24" s="201"/>
      <c r="C24" s="209"/>
      <c r="D24" s="204"/>
      <c r="E24" s="205"/>
      <c r="F24" s="204"/>
      <c r="G24" s="205"/>
      <c r="H24" s="204"/>
      <c r="I24" s="205"/>
      <c r="J24" s="204"/>
      <c r="K24" s="205"/>
      <c r="L24" s="204"/>
      <c r="M24" s="205"/>
      <c r="N24" s="282" t="n">
        <f aca="false">D24+F24+H24+J24+L24</f>
        <v>0</v>
      </c>
      <c r="O24" s="283" t="n">
        <f aca="false">E24+G24+I24+K24+M24</f>
        <v>0</v>
      </c>
    </row>
    <row r="25" s="54" customFormat="true" ht="12" hidden="false" customHeight="false" outlineLevel="0" collapsed="false">
      <c r="A25" s="286" t="n">
        <v>18</v>
      </c>
      <c r="B25" s="201"/>
      <c r="C25" s="209"/>
      <c r="D25" s="204"/>
      <c r="E25" s="205"/>
      <c r="F25" s="204"/>
      <c r="G25" s="205"/>
      <c r="H25" s="204"/>
      <c r="I25" s="205"/>
      <c r="J25" s="204"/>
      <c r="K25" s="205"/>
      <c r="L25" s="204"/>
      <c r="M25" s="205"/>
      <c r="N25" s="282" t="n">
        <f aca="false">D25+F25+H25+J25+L25</f>
        <v>0</v>
      </c>
      <c r="O25" s="283" t="n">
        <f aca="false">E25+G25+I25+K25+M25</f>
        <v>0</v>
      </c>
    </row>
    <row r="26" customFormat="false" ht="12" hidden="false" customHeight="false" outlineLevel="0" collapsed="false">
      <c r="A26" s="285" t="n">
        <v>19</v>
      </c>
      <c r="B26" s="201"/>
      <c r="C26" s="209"/>
      <c r="D26" s="204"/>
      <c r="E26" s="205"/>
      <c r="F26" s="204"/>
      <c r="G26" s="205"/>
      <c r="H26" s="204"/>
      <c r="I26" s="205"/>
      <c r="J26" s="204"/>
      <c r="K26" s="205"/>
      <c r="L26" s="204"/>
      <c r="M26" s="205"/>
      <c r="N26" s="282" t="n">
        <f aca="false">D26+F26+H26+J26+L26</f>
        <v>0</v>
      </c>
      <c r="O26" s="283" t="n">
        <f aca="false">E26+G26+I26+K26+M26</f>
        <v>0</v>
      </c>
    </row>
    <row r="27" customFormat="false" ht="12" hidden="false" customHeight="false" outlineLevel="0" collapsed="false">
      <c r="A27" s="285" t="n">
        <v>20</v>
      </c>
      <c r="B27" s="201"/>
      <c r="C27" s="209"/>
      <c r="D27" s="204"/>
      <c r="E27" s="205"/>
      <c r="F27" s="204"/>
      <c r="G27" s="205"/>
      <c r="H27" s="204"/>
      <c r="I27" s="205"/>
      <c r="J27" s="204"/>
      <c r="K27" s="205"/>
      <c r="L27" s="204"/>
      <c r="M27" s="205"/>
      <c r="N27" s="282" t="n">
        <f aca="false">D27+F27+H27+J27+L27</f>
        <v>0</v>
      </c>
      <c r="O27" s="283" t="n">
        <f aca="false">E27+G27+I27+K27+M27</f>
        <v>0</v>
      </c>
    </row>
    <row r="28" customFormat="false" ht="12" hidden="false" customHeight="false" outlineLevel="0" collapsed="false">
      <c r="A28" s="285" t="n">
        <v>21</v>
      </c>
      <c r="B28" s="201"/>
      <c r="C28" s="209"/>
      <c r="D28" s="204"/>
      <c r="E28" s="205"/>
      <c r="F28" s="204"/>
      <c r="G28" s="205"/>
      <c r="H28" s="204"/>
      <c r="I28" s="205"/>
      <c r="J28" s="204"/>
      <c r="K28" s="205"/>
      <c r="L28" s="204"/>
      <c r="M28" s="205"/>
      <c r="N28" s="282" t="n">
        <f aca="false">D28+F28+H28+J28+L28</f>
        <v>0</v>
      </c>
      <c r="O28" s="283" t="n">
        <f aca="false">E28+G28+I28+K28+M28</f>
        <v>0</v>
      </c>
    </row>
    <row r="29" customFormat="false" ht="12" hidden="false" customHeight="false" outlineLevel="0" collapsed="false">
      <c r="A29" s="285" t="n">
        <v>22</v>
      </c>
      <c r="B29" s="201"/>
      <c r="C29" s="209"/>
      <c r="D29" s="204"/>
      <c r="E29" s="205"/>
      <c r="F29" s="204"/>
      <c r="G29" s="205"/>
      <c r="H29" s="204"/>
      <c r="I29" s="205"/>
      <c r="J29" s="204"/>
      <c r="K29" s="205"/>
      <c r="L29" s="204"/>
      <c r="M29" s="205"/>
      <c r="N29" s="282" t="n">
        <f aca="false">D29+F29+H29+J29+L29</f>
        <v>0</v>
      </c>
      <c r="O29" s="283" t="n">
        <f aca="false">E29+G29+I29+K29+M29</f>
        <v>0</v>
      </c>
    </row>
    <row r="30" customFormat="false" ht="12" hidden="false" customHeight="false" outlineLevel="0" collapsed="false">
      <c r="A30" s="285" t="n">
        <v>23</v>
      </c>
      <c r="B30" s="201"/>
      <c r="C30" s="209"/>
      <c r="D30" s="204"/>
      <c r="E30" s="205"/>
      <c r="F30" s="204"/>
      <c r="G30" s="205"/>
      <c r="H30" s="204"/>
      <c r="I30" s="205"/>
      <c r="J30" s="204"/>
      <c r="K30" s="205"/>
      <c r="L30" s="204"/>
      <c r="M30" s="205"/>
      <c r="N30" s="282" t="n">
        <f aca="false">D30+F30+H30+J30+L30</f>
        <v>0</v>
      </c>
      <c r="O30" s="283" t="n">
        <f aca="false">E30+G30+I30+K30+M30</f>
        <v>0</v>
      </c>
    </row>
    <row r="31" customFormat="false" ht="12" hidden="false" customHeight="false" outlineLevel="0" collapsed="false">
      <c r="A31" s="285" t="n">
        <v>24</v>
      </c>
      <c r="B31" s="201"/>
      <c r="C31" s="209"/>
      <c r="D31" s="204"/>
      <c r="E31" s="205"/>
      <c r="F31" s="204"/>
      <c r="G31" s="205"/>
      <c r="H31" s="204"/>
      <c r="I31" s="205"/>
      <c r="J31" s="204"/>
      <c r="K31" s="205"/>
      <c r="L31" s="204"/>
      <c r="M31" s="205"/>
      <c r="N31" s="282" t="n">
        <f aca="false">D31+F31+H31+J31+L31</f>
        <v>0</v>
      </c>
      <c r="O31" s="283" t="n">
        <f aca="false">E31+G31+I31+K31+M31</f>
        <v>0</v>
      </c>
    </row>
    <row r="32" customFormat="false" ht="12" hidden="false" customHeight="false" outlineLevel="0" collapsed="false">
      <c r="A32" s="285" t="n">
        <v>25</v>
      </c>
      <c r="B32" s="201"/>
      <c r="C32" s="209"/>
      <c r="D32" s="204"/>
      <c r="E32" s="205"/>
      <c r="F32" s="204"/>
      <c r="G32" s="205"/>
      <c r="H32" s="204"/>
      <c r="I32" s="205"/>
      <c r="J32" s="204"/>
      <c r="K32" s="205"/>
      <c r="L32" s="204"/>
      <c r="M32" s="205"/>
      <c r="N32" s="282" t="n">
        <f aca="false">D32+F32+H32+J32+L32</f>
        <v>0</v>
      </c>
      <c r="O32" s="283" t="n">
        <f aca="false">E32+G32+I32+K32+M32</f>
        <v>0</v>
      </c>
    </row>
    <row r="33" customFormat="false" ht="12" hidden="false" customHeight="false" outlineLevel="0" collapsed="false">
      <c r="A33" s="285" t="n">
        <v>26</v>
      </c>
      <c r="B33" s="201"/>
      <c r="C33" s="209"/>
      <c r="D33" s="204"/>
      <c r="E33" s="205"/>
      <c r="F33" s="204"/>
      <c r="G33" s="205"/>
      <c r="H33" s="204"/>
      <c r="I33" s="205"/>
      <c r="J33" s="204"/>
      <c r="K33" s="205"/>
      <c r="L33" s="204"/>
      <c r="M33" s="205"/>
      <c r="N33" s="282" t="n">
        <f aca="false">D33+F33+H33+J33+L33</f>
        <v>0</v>
      </c>
      <c r="O33" s="283" t="n">
        <f aca="false">E33+G33+I33+K33+M33</f>
        <v>0</v>
      </c>
    </row>
    <row r="34" customFormat="false" ht="12" hidden="false" customHeight="false" outlineLevel="0" collapsed="false">
      <c r="A34" s="285" t="n">
        <v>27</v>
      </c>
      <c r="B34" s="201"/>
      <c r="C34" s="209"/>
      <c r="D34" s="204"/>
      <c r="E34" s="205"/>
      <c r="F34" s="204"/>
      <c r="G34" s="205"/>
      <c r="H34" s="204"/>
      <c r="I34" s="205"/>
      <c r="J34" s="204"/>
      <c r="K34" s="205"/>
      <c r="L34" s="204"/>
      <c r="M34" s="205"/>
      <c r="N34" s="282" t="n">
        <f aca="false">D34+F34+H34+J34+L34</f>
        <v>0</v>
      </c>
      <c r="O34" s="283" t="n">
        <f aca="false">E34+G34+I34+K34+M34</f>
        <v>0</v>
      </c>
    </row>
    <row r="35" customFormat="false" ht="12" hidden="false" customHeight="false" outlineLevel="0" collapsed="false">
      <c r="A35" s="285" t="n">
        <v>28</v>
      </c>
      <c r="B35" s="201"/>
      <c r="C35" s="209"/>
      <c r="D35" s="204"/>
      <c r="E35" s="205"/>
      <c r="F35" s="204"/>
      <c r="G35" s="205"/>
      <c r="H35" s="204"/>
      <c r="I35" s="205"/>
      <c r="J35" s="204"/>
      <c r="K35" s="205"/>
      <c r="L35" s="204"/>
      <c r="M35" s="205"/>
      <c r="N35" s="282" t="n">
        <f aca="false">D35+F35+H35+J35+L35</f>
        <v>0</v>
      </c>
      <c r="O35" s="283" t="n">
        <f aca="false">E35+G35+I35+K35+M35</f>
        <v>0</v>
      </c>
    </row>
    <row r="36" customFormat="false" ht="12" hidden="false" customHeight="false" outlineLevel="0" collapsed="false">
      <c r="A36" s="285" t="n">
        <v>29</v>
      </c>
      <c r="B36" s="201"/>
      <c r="C36" s="209"/>
      <c r="D36" s="204"/>
      <c r="E36" s="205"/>
      <c r="F36" s="204"/>
      <c r="G36" s="205"/>
      <c r="H36" s="204"/>
      <c r="I36" s="205"/>
      <c r="J36" s="204"/>
      <c r="K36" s="205"/>
      <c r="L36" s="204"/>
      <c r="M36" s="205"/>
      <c r="N36" s="282" t="n">
        <f aca="false">D36+F36+H36+J36+L36</f>
        <v>0</v>
      </c>
      <c r="O36" s="283" t="n">
        <f aca="false">E36+G36+I36+K36+M36</f>
        <v>0</v>
      </c>
    </row>
    <row r="37" customFormat="false" ht="12" hidden="false" customHeight="false" outlineLevel="0" collapsed="false">
      <c r="A37" s="285" t="n">
        <v>30</v>
      </c>
      <c r="B37" s="201"/>
      <c r="C37" s="209"/>
      <c r="D37" s="204"/>
      <c r="E37" s="205"/>
      <c r="F37" s="204"/>
      <c r="G37" s="205"/>
      <c r="H37" s="204"/>
      <c r="I37" s="205"/>
      <c r="J37" s="204"/>
      <c r="K37" s="205"/>
      <c r="L37" s="204"/>
      <c r="M37" s="205"/>
      <c r="N37" s="282" t="n">
        <f aca="false">D37+F37+H37+J37+L37</f>
        <v>0</v>
      </c>
      <c r="O37" s="283" t="n">
        <f aca="false">E37+G37+I37+K37+M37</f>
        <v>0</v>
      </c>
    </row>
    <row r="38" customFormat="false" ht="12" hidden="false" customHeight="false" outlineLevel="0" collapsed="false">
      <c r="A38" s="285" t="n">
        <v>31</v>
      </c>
      <c r="B38" s="201"/>
      <c r="C38" s="209"/>
      <c r="D38" s="204"/>
      <c r="E38" s="205"/>
      <c r="F38" s="204"/>
      <c r="G38" s="205"/>
      <c r="H38" s="204"/>
      <c r="I38" s="205"/>
      <c r="J38" s="204"/>
      <c r="K38" s="205"/>
      <c r="L38" s="204"/>
      <c r="M38" s="205"/>
      <c r="N38" s="282" t="n">
        <f aca="false">D38+F38+H38+J38+L38</f>
        <v>0</v>
      </c>
      <c r="O38" s="283" t="n">
        <f aca="false">E38+G38+I38+K38+M38</f>
        <v>0</v>
      </c>
    </row>
    <row r="39" customFormat="false" ht="12" hidden="false" customHeight="false" outlineLevel="0" collapsed="false">
      <c r="A39" s="285" t="n">
        <v>32</v>
      </c>
      <c r="B39" s="201"/>
      <c r="C39" s="209"/>
      <c r="D39" s="204"/>
      <c r="E39" s="205"/>
      <c r="F39" s="204"/>
      <c r="G39" s="205"/>
      <c r="H39" s="204"/>
      <c r="I39" s="205"/>
      <c r="J39" s="204"/>
      <c r="K39" s="205"/>
      <c r="L39" s="204"/>
      <c r="M39" s="205"/>
      <c r="N39" s="282" t="n">
        <f aca="false">D39+F39+H39+J39+L39</f>
        <v>0</v>
      </c>
      <c r="O39" s="283" t="n">
        <f aca="false">E39+G39+I39+K39+M39</f>
        <v>0</v>
      </c>
    </row>
    <row r="40" customFormat="false" ht="12" hidden="false" customHeight="false" outlineLevel="0" collapsed="false">
      <c r="A40" s="281" t="n">
        <v>33</v>
      </c>
      <c r="B40" s="201"/>
      <c r="C40" s="209"/>
      <c r="D40" s="204"/>
      <c r="E40" s="205"/>
      <c r="F40" s="204"/>
      <c r="G40" s="205"/>
      <c r="H40" s="204"/>
      <c r="I40" s="205"/>
      <c r="J40" s="204"/>
      <c r="K40" s="205"/>
      <c r="L40" s="204"/>
      <c r="M40" s="205"/>
      <c r="N40" s="282" t="n">
        <f aca="false">D40+F40+H40+J40+L40</f>
        <v>0</v>
      </c>
      <c r="O40" s="283" t="n">
        <f aca="false">E40+G40+I40+K40+M40</f>
        <v>0</v>
      </c>
    </row>
    <row r="41" customFormat="false" ht="12" hidden="false" customHeight="false" outlineLevel="0" collapsed="false">
      <c r="A41" s="281" t="n">
        <v>34</v>
      </c>
      <c r="B41" s="201"/>
      <c r="C41" s="209"/>
      <c r="D41" s="204"/>
      <c r="E41" s="205"/>
      <c r="F41" s="204"/>
      <c r="G41" s="205"/>
      <c r="H41" s="204"/>
      <c r="I41" s="205"/>
      <c r="J41" s="204"/>
      <c r="K41" s="205"/>
      <c r="L41" s="204"/>
      <c r="M41" s="205"/>
      <c r="N41" s="282" t="n">
        <f aca="false">D41+F41+H41+J41+L41</f>
        <v>0</v>
      </c>
      <c r="O41" s="283" t="n">
        <f aca="false">E41+G41+I41+K41+M41</f>
        <v>0</v>
      </c>
    </row>
    <row r="42" customFormat="false" ht="12" hidden="false" customHeight="false" outlineLevel="0" collapsed="false">
      <c r="A42" s="285" t="n">
        <v>35</v>
      </c>
      <c r="B42" s="201"/>
      <c r="C42" s="209"/>
      <c r="D42" s="204"/>
      <c r="E42" s="205"/>
      <c r="F42" s="204"/>
      <c r="G42" s="205"/>
      <c r="H42" s="204"/>
      <c r="I42" s="205"/>
      <c r="J42" s="204"/>
      <c r="K42" s="205"/>
      <c r="L42" s="204"/>
      <c r="M42" s="205"/>
      <c r="N42" s="282" t="n">
        <f aca="false">D42+F42+H42+J42+L42</f>
        <v>0</v>
      </c>
      <c r="O42" s="283" t="n">
        <f aca="false">E42+G42+I42+K42+M42</f>
        <v>0</v>
      </c>
    </row>
    <row r="43" customFormat="false" ht="12" hidden="false" customHeight="false" outlineLevel="0" collapsed="false">
      <c r="A43" s="285" t="n">
        <v>36</v>
      </c>
      <c r="B43" s="201"/>
      <c r="C43" s="209"/>
      <c r="D43" s="204"/>
      <c r="E43" s="205"/>
      <c r="F43" s="204"/>
      <c r="G43" s="205"/>
      <c r="H43" s="204"/>
      <c r="I43" s="205"/>
      <c r="J43" s="204"/>
      <c r="K43" s="205"/>
      <c r="L43" s="204"/>
      <c r="M43" s="205"/>
      <c r="N43" s="282" t="n">
        <f aca="false">D43+F43+H43+J43+L43</f>
        <v>0</v>
      </c>
      <c r="O43" s="283" t="n">
        <f aca="false">E43+G43+I43+K43+M43</f>
        <v>0</v>
      </c>
    </row>
    <row r="44" customFormat="false" ht="12" hidden="false" customHeight="false" outlineLevel="0" collapsed="false">
      <c r="A44" s="285" t="n">
        <v>37</v>
      </c>
      <c r="B44" s="201"/>
      <c r="C44" s="209"/>
      <c r="D44" s="204"/>
      <c r="E44" s="205"/>
      <c r="F44" s="204"/>
      <c r="G44" s="205"/>
      <c r="H44" s="204"/>
      <c r="I44" s="205"/>
      <c r="J44" s="204"/>
      <c r="K44" s="205"/>
      <c r="L44" s="204"/>
      <c r="M44" s="205"/>
      <c r="N44" s="282" t="n">
        <f aca="false">D44+F44+H44+J44+L44</f>
        <v>0</v>
      </c>
      <c r="O44" s="283" t="n">
        <f aca="false">E44+G44+I44+K44+M44</f>
        <v>0</v>
      </c>
    </row>
    <row r="45" customFormat="false" ht="12" hidden="false" customHeight="false" outlineLevel="0" collapsed="false">
      <c r="A45" s="285" t="n">
        <v>38</v>
      </c>
      <c r="B45" s="201"/>
      <c r="C45" s="209"/>
      <c r="D45" s="204"/>
      <c r="E45" s="205"/>
      <c r="F45" s="204"/>
      <c r="G45" s="205"/>
      <c r="H45" s="204"/>
      <c r="I45" s="205"/>
      <c r="J45" s="204"/>
      <c r="K45" s="205"/>
      <c r="L45" s="204"/>
      <c r="M45" s="205"/>
      <c r="N45" s="282" t="n">
        <f aca="false">D45+F45+H45+J45+L45</f>
        <v>0</v>
      </c>
      <c r="O45" s="283" t="n">
        <f aca="false">E45+G45+I45+K45+M45</f>
        <v>0</v>
      </c>
    </row>
    <row r="46" customFormat="false" ht="12.75" hidden="false" customHeight="false" outlineLevel="0" collapsed="false">
      <c r="A46" s="287" t="n">
        <v>39</v>
      </c>
      <c r="B46" s="201"/>
      <c r="C46" s="221"/>
      <c r="D46" s="204"/>
      <c r="E46" s="288"/>
      <c r="F46" s="204"/>
      <c r="G46" s="288"/>
      <c r="H46" s="204"/>
      <c r="I46" s="288"/>
      <c r="J46" s="204"/>
      <c r="K46" s="288"/>
      <c r="L46" s="204"/>
      <c r="M46" s="288"/>
      <c r="N46" s="289" t="n">
        <f aca="false">D46+F46+H46+J46+L46</f>
        <v>0</v>
      </c>
      <c r="O46" s="290" t="n">
        <f aca="false">E46+G46+I46+K46+M46</f>
        <v>0</v>
      </c>
    </row>
    <row r="47" customFormat="false" ht="12.75" hidden="false" customHeight="false" outlineLevel="0" collapsed="false">
      <c r="A47" s="291" t="s">
        <v>201</v>
      </c>
      <c r="B47" s="291"/>
      <c r="C47" s="292" t="n">
        <f aca="false">SUM(C8:C46)</f>
        <v>0</v>
      </c>
      <c r="D47" s="293" t="s">
        <v>202</v>
      </c>
      <c r="E47" s="294" t="n">
        <f aca="false">SUM(E8:E46)</f>
        <v>0</v>
      </c>
      <c r="F47" s="295" t="s">
        <v>202</v>
      </c>
      <c r="G47" s="294" t="n">
        <f aca="false">SUM(G8:G46)</f>
        <v>0</v>
      </c>
      <c r="H47" s="295" t="s">
        <v>202</v>
      </c>
      <c r="I47" s="294" t="n">
        <f aca="false">SUM(I8:I46)</f>
        <v>0</v>
      </c>
      <c r="J47" s="295" t="s">
        <v>202</v>
      </c>
      <c r="K47" s="294" t="n">
        <f aca="false">SUM(K8:K46)</f>
        <v>0</v>
      </c>
      <c r="L47" s="295" t="s">
        <v>202</v>
      </c>
      <c r="M47" s="294" t="n">
        <f aca="false">SUM(M8:M46)</f>
        <v>0</v>
      </c>
      <c r="N47" s="296" t="s">
        <v>202</v>
      </c>
      <c r="O47" s="294" t="n">
        <f aca="false">SUM(O8:O46)</f>
        <v>0</v>
      </c>
    </row>
    <row r="48" s="54" customFormat="true" ht="12" hidden="false" customHeight="false" outlineLevel="0" collapsed="false">
      <c r="A48" s="297"/>
      <c r="B48" s="297"/>
      <c r="C48" s="298"/>
      <c r="D48" s="299"/>
      <c r="E48" s="300"/>
      <c r="F48" s="299"/>
      <c r="G48" s="300"/>
      <c r="H48" s="299"/>
      <c r="I48" s="300"/>
      <c r="J48" s="299"/>
      <c r="K48" s="300"/>
      <c r="L48" s="299"/>
      <c r="M48" s="300"/>
      <c r="N48" s="299"/>
      <c r="O48" s="300"/>
    </row>
    <row r="49" s="54" customFormat="true" ht="12" hidden="false" customHeight="false" outlineLevel="0" collapsed="false">
      <c r="A49" s="297"/>
      <c r="B49" s="297"/>
      <c r="C49" s="298"/>
      <c r="D49" s="299"/>
      <c r="E49" s="300"/>
      <c r="F49" s="299"/>
      <c r="G49" s="300"/>
      <c r="H49" s="299"/>
      <c r="I49" s="300"/>
      <c r="J49" s="299"/>
      <c r="K49" s="300"/>
      <c r="L49" s="299"/>
      <c r="M49" s="300"/>
      <c r="N49" s="299"/>
      <c r="O49" s="300"/>
    </row>
    <row r="50" s="54" customFormat="true" ht="12" hidden="false" customHeight="false" outlineLevel="0" collapsed="false">
      <c r="A50" s="297"/>
      <c r="B50" s="297"/>
      <c r="C50" s="298"/>
      <c r="D50" s="299"/>
      <c r="E50" s="300"/>
      <c r="F50" s="299"/>
      <c r="G50" s="300"/>
      <c r="H50" s="299"/>
      <c r="I50" s="300"/>
      <c r="J50" s="299"/>
      <c r="K50" s="300"/>
      <c r="L50" s="299"/>
      <c r="M50" s="300"/>
      <c r="N50" s="299"/>
      <c r="O50" s="300"/>
    </row>
    <row r="51" s="54" customFormat="true" ht="12" hidden="false" customHeight="false" outlineLevel="0" collapsed="false">
      <c r="A51" s="297"/>
      <c r="B51" s="297"/>
      <c r="C51" s="298"/>
      <c r="D51" s="299"/>
      <c r="E51" s="300"/>
      <c r="F51" s="299"/>
      <c r="G51" s="300"/>
      <c r="H51" s="299"/>
      <c r="I51" s="300"/>
      <c r="J51" s="299"/>
      <c r="K51" s="300"/>
      <c r="L51" s="299"/>
      <c r="M51" s="300"/>
      <c r="N51" s="299"/>
      <c r="O51" s="300"/>
    </row>
    <row r="52" s="54" customFormat="true" ht="12" hidden="false" customHeight="false" outlineLevel="0" collapsed="false">
      <c r="A52" s="297"/>
      <c r="B52" s="297"/>
      <c r="C52" s="298"/>
      <c r="D52" s="299"/>
      <c r="E52" s="300"/>
      <c r="F52" s="299"/>
      <c r="G52" s="300"/>
      <c r="H52" s="299"/>
      <c r="I52" s="300"/>
      <c r="J52" s="299"/>
      <c r="K52" s="300"/>
      <c r="L52" s="299"/>
      <c r="M52" s="300"/>
      <c r="N52" s="299"/>
      <c r="O52" s="300"/>
    </row>
    <row r="53" s="54" customFormat="true" ht="12" hidden="false" customHeight="false" outlineLevel="0" collapsed="false">
      <c r="A53" s="297"/>
      <c r="B53" s="297"/>
      <c r="C53" s="298"/>
      <c r="D53" s="299"/>
      <c r="E53" s="300"/>
      <c r="F53" s="299"/>
      <c r="G53" s="300"/>
      <c r="H53" s="299"/>
      <c r="I53" s="300"/>
      <c r="J53" s="299"/>
      <c r="K53" s="300"/>
      <c r="L53" s="299"/>
      <c r="M53" s="300"/>
      <c r="N53" s="299"/>
      <c r="O53" s="300"/>
    </row>
    <row r="54" s="54" customFormat="true" ht="12" hidden="false" customHeight="false" outlineLevel="0" collapsed="false">
      <c r="A54" s="297"/>
      <c r="B54" s="297"/>
      <c r="C54" s="298"/>
      <c r="D54" s="299"/>
      <c r="E54" s="300"/>
      <c r="F54" s="299"/>
      <c r="G54" s="300"/>
      <c r="H54" s="299"/>
      <c r="I54" s="300"/>
      <c r="J54" s="299"/>
      <c r="K54" s="300"/>
      <c r="L54" s="299"/>
      <c r="M54" s="300"/>
      <c r="N54" s="299"/>
      <c r="O54" s="300"/>
    </row>
    <row r="55" customFormat="false" ht="12" hidden="false" customHeight="false" outlineLevel="0" collapsed="false">
      <c r="A55" s="234"/>
      <c r="B55" s="266" t="s">
        <v>214</v>
      </c>
      <c r="C55" s="266"/>
      <c r="D55" s="266"/>
      <c r="E55" s="266"/>
      <c r="F55" s="266"/>
      <c r="G55" s="234"/>
      <c r="H55" s="234"/>
      <c r="I55" s="234"/>
      <c r="J55" s="234"/>
      <c r="K55" s="234"/>
      <c r="M55" s="234"/>
      <c r="N55" s="234"/>
      <c r="O55" s="234"/>
    </row>
    <row r="56" customFormat="false" ht="17.25" hidden="false" customHeight="true" outlineLevel="0" collapsed="false">
      <c r="A56" s="267" t="s">
        <v>215</v>
      </c>
      <c r="B56" s="301" t="s">
        <v>216</v>
      </c>
      <c r="C56" s="301"/>
      <c r="D56" s="234"/>
      <c r="E56" s="234"/>
      <c r="F56" s="234"/>
      <c r="G56" s="234"/>
      <c r="H56" s="234"/>
      <c r="I56" s="234"/>
      <c r="J56" s="234"/>
      <c r="K56" s="234"/>
      <c r="M56" s="234"/>
      <c r="N56" s="234"/>
      <c r="O56" s="234"/>
    </row>
    <row r="57" customFormat="false" ht="17.25" hidden="false" customHeight="true" outlineLevel="0" collapsed="false">
      <c r="A57" s="267" t="s">
        <v>217</v>
      </c>
      <c r="B57" s="301" t="s">
        <v>216</v>
      </c>
      <c r="C57" s="301"/>
      <c r="D57" s="234"/>
      <c r="E57" s="234"/>
      <c r="F57" s="234"/>
      <c r="G57" s="234"/>
      <c r="H57" s="234"/>
      <c r="I57" s="234"/>
      <c r="J57" s="234"/>
      <c r="K57" s="234"/>
      <c r="M57" s="234"/>
      <c r="N57" s="234"/>
      <c r="O57" s="234"/>
    </row>
    <row r="58" customFormat="false" ht="17.25" hidden="false" customHeight="true" outlineLevel="0" collapsed="false">
      <c r="A58" s="267" t="s">
        <v>218</v>
      </c>
      <c r="B58" s="301" t="s">
        <v>216</v>
      </c>
      <c r="C58" s="301"/>
      <c r="D58" s="234"/>
      <c r="E58" s="234"/>
      <c r="F58" s="234"/>
      <c r="G58" s="234"/>
      <c r="H58" s="234"/>
      <c r="I58" s="234"/>
      <c r="J58" s="234"/>
      <c r="K58" s="234"/>
      <c r="M58" s="234"/>
      <c r="N58" s="234"/>
      <c r="O58" s="234"/>
    </row>
    <row r="59" customFormat="false" ht="17.25" hidden="false" customHeight="true" outlineLevel="0" collapsed="false">
      <c r="A59" s="267" t="s">
        <v>219</v>
      </c>
      <c r="B59" s="301" t="s">
        <v>216</v>
      </c>
      <c r="C59" s="301"/>
      <c r="D59" s="234"/>
      <c r="E59" s="234"/>
      <c r="F59" s="234"/>
      <c r="G59" s="302" t="s">
        <v>220</v>
      </c>
      <c r="H59" s="302"/>
      <c r="I59" s="302"/>
      <c r="J59" s="302"/>
      <c r="K59" s="234"/>
      <c r="L59" s="234"/>
      <c r="M59" s="234"/>
      <c r="N59" s="234"/>
      <c r="O59" s="234"/>
    </row>
    <row r="60" customFormat="false" ht="17.25" hidden="false" customHeight="true" outlineLevel="0" collapsed="false">
      <c r="A60" s="267" t="s">
        <v>152</v>
      </c>
      <c r="B60" s="301" t="s">
        <v>216</v>
      </c>
      <c r="C60" s="301"/>
      <c r="D60" s="234"/>
      <c r="E60" s="234"/>
      <c r="F60" s="270"/>
      <c r="G60" s="271"/>
      <c r="H60" s="268" t="s">
        <v>154</v>
      </c>
      <c r="I60" s="268"/>
      <c r="J60" s="272"/>
      <c r="K60" s="234"/>
      <c r="L60" s="234"/>
      <c r="M60" s="234"/>
      <c r="N60" s="234"/>
      <c r="O60" s="234"/>
    </row>
  </sheetData>
  <sheetProtection sheet="true" objects="true" scenarios="true"/>
  <mergeCells count="17">
    <mergeCell ref="A1:J1"/>
    <mergeCell ref="K1:L1"/>
    <mergeCell ref="A2:D2"/>
    <mergeCell ref="E2:H2"/>
    <mergeCell ref="A4:A5"/>
    <mergeCell ref="B4:B5"/>
    <mergeCell ref="C4:C5"/>
    <mergeCell ref="N4:O4"/>
    <mergeCell ref="A47:B47"/>
    <mergeCell ref="B55:F55"/>
    <mergeCell ref="B56:C56"/>
    <mergeCell ref="B57:C57"/>
    <mergeCell ref="B58:C58"/>
    <mergeCell ref="B59:C59"/>
    <mergeCell ref="G59:J59"/>
    <mergeCell ref="B60:C60"/>
    <mergeCell ref="H60:I60"/>
  </mergeCells>
  <dataValidations count="1">
    <dataValidation allowBlank="true" operator="between" showDropDown="false" showErrorMessage="true" showInputMessage="true" sqref="B8:B46" type="list">
      <formula1>rosliny</formula1>
      <formula2>0</formula2>
    </dataValidation>
  </dataValidations>
  <printOptions headings="false" gridLines="false" gridLinesSet="true" horizontalCentered="false" verticalCentered="false"/>
  <pageMargins left="0.25" right="0.25" top="0.75" bottom="0.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true"/>
  </sheetPr>
  <dimension ref="A1:L37"/>
  <sheetViews>
    <sheetView windowProtection="false" showFormulas="false" showGridLines="true" showRowColHeaders="true" showZeros="true" rightToLeft="false" tabSelected="false" showOutlineSymbols="true" defaultGridColor="true" view="pageBreakPreview" topLeftCell="A1" colorId="64" zoomScale="110" zoomScaleNormal="70" zoomScalePageLayoutView="110" workbookViewId="0">
      <selection pane="topLeft" activeCell="B7" activeCellId="0" sqref="B7"/>
    </sheetView>
  </sheetViews>
  <sheetFormatPr defaultRowHeight="12"/>
  <cols>
    <col collapsed="false" hidden="false" max="1" min="1" style="55" width="4.18367346938776"/>
    <col collapsed="false" hidden="false" max="2" min="2" style="55" width="33.2091836734694"/>
    <col collapsed="false" hidden="false" max="3" min="3" style="55" width="8.10204081632653"/>
    <col collapsed="false" hidden="false" max="4" min="4" style="55" width="14.0408163265306"/>
    <col collapsed="false" hidden="false" max="5" min="5" style="55" width="12.5561224489796"/>
    <col collapsed="false" hidden="false" max="6" min="6" style="55" width="9.58673469387755"/>
    <col collapsed="false" hidden="false" max="7" min="7" style="55" width="12.2857142857143"/>
    <col collapsed="false" hidden="false" max="8" min="8" style="55" width="12.1479591836735"/>
    <col collapsed="false" hidden="false" max="9" min="9" style="55" width="11.7448979591837"/>
    <col collapsed="false" hidden="false" max="10" min="10" style="55" width="12.8265306122449"/>
    <col collapsed="false" hidden="false" max="11" min="11" style="55" width="14.5816326530612"/>
    <col collapsed="false" hidden="false" max="12" min="12" style="55" width="15.2551020408163"/>
    <col collapsed="false" hidden="false" max="13" min="13" style="55" width="15.5255102040816"/>
    <col collapsed="false" hidden="false" max="1025" min="14" style="55" width="9.04591836734694"/>
  </cols>
  <sheetData>
    <row r="1" customFormat="false" ht="16.5" hidden="false" customHeight="true" outlineLevel="0" collapsed="false">
      <c r="A1" s="170" t="s">
        <v>228</v>
      </c>
      <c r="B1" s="170"/>
      <c r="C1" s="170"/>
      <c r="D1" s="170"/>
      <c r="E1" s="170"/>
      <c r="F1" s="170"/>
      <c r="G1" s="170"/>
      <c r="H1" s="172"/>
      <c r="I1" s="303" t="s">
        <v>2</v>
      </c>
      <c r="J1" s="303"/>
      <c r="K1" s="303"/>
      <c r="L1" s="131" t="str">
        <f aca="false">Protokół!K1</f>
        <v>B</v>
      </c>
    </row>
    <row r="2" customFormat="false" ht="17.25" hidden="false" customHeight="true" outlineLevel="0" collapsed="false">
      <c r="A2" s="304" t="s">
        <v>8</v>
      </c>
      <c r="B2" s="304"/>
      <c r="C2" s="305"/>
      <c r="D2" s="175" t="str">
        <f aca="false">Protokół!G8</f>
        <v>……………………………………………</v>
      </c>
      <c r="E2" s="175"/>
      <c r="F2" s="175"/>
      <c r="G2" s="175"/>
      <c r="H2" s="175"/>
      <c r="I2" s="175"/>
      <c r="J2" s="175"/>
    </row>
    <row r="3" customFormat="false" ht="12.75" hidden="false" customHeight="false" outlineLevel="0" collapsed="false">
      <c r="B3" s="67"/>
      <c r="C3" s="67"/>
      <c r="K3" s="67"/>
      <c r="L3" s="67"/>
    </row>
    <row r="4" s="307" customFormat="true" ht="91.5" hidden="false" customHeight="true" outlineLevel="0" collapsed="false">
      <c r="A4" s="235" t="s">
        <v>176</v>
      </c>
      <c r="B4" s="236" t="s">
        <v>229</v>
      </c>
      <c r="C4" s="236"/>
      <c r="D4" s="236" t="s">
        <v>230</v>
      </c>
      <c r="E4" s="236"/>
      <c r="F4" s="236"/>
      <c r="G4" s="236"/>
      <c r="H4" s="180" t="s">
        <v>231</v>
      </c>
      <c r="I4" s="180"/>
      <c r="J4" s="236" t="s">
        <v>232</v>
      </c>
      <c r="K4" s="236" t="s">
        <v>233</v>
      </c>
      <c r="L4" s="306" t="s">
        <v>234</v>
      </c>
    </row>
    <row r="5" customFormat="false" ht="32.25" hidden="false" customHeight="true" outlineLevel="0" collapsed="false">
      <c r="A5" s="235"/>
      <c r="B5" s="236"/>
      <c r="C5" s="236"/>
      <c r="D5" s="278" t="s">
        <v>235</v>
      </c>
      <c r="E5" s="198" t="s">
        <v>236</v>
      </c>
      <c r="F5" s="198" t="s">
        <v>237</v>
      </c>
      <c r="G5" s="279" t="s">
        <v>238</v>
      </c>
      <c r="H5" s="198" t="s">
        <v>235</v>
      </c>
      <c r="I5" s="198" t="s">
        <v>239</v>
      </c>
      <c r="J5" s="236"/>
      <c r="K5" s="236"/>
      <c r="L5" s="306"/>
    </row>
    <row r="6" s="310" customFormat="true" ht="12" hidden="false" customHeight="false" outlineLevel="0" collapsed="false">
      <c r="A6" s="308" t="n">
        <v>1</v>
      </c>
      <c r="B6" s="196" t="n">
        <v>2</v>
      </c>
      <c r="C6" s="309"/>
      <c r="D6" s="273" t="n">
        <v>3</v>
      </c>
      <c r="E6" s="273" t="n">
        <v>4</v>
      </c>
      <c r="F6" s="273" t="n">
        <v>5</v>
      </c>
      <c r="G6" s="273" t="s">
        <v>240</v>
      </c>
      <c r="H6" s="196" t="n">
        <v>7</v>
      </c>
      <c r="I6" s="273" t="s">
        <v>241</v>
      </c>
      <c r="J6" s="273" t="s">
        <v>242</v>
      </c>
      <c r="K6" s="196" t="n">
        <v>10</v>
      </c>
      <c r="L6" s="199" t="n">
        <v>11</v>
      </c>
    </row>
    <row r="7" customFormat="false" ht="12" hidden="false" customHeight="false" outlineLevel="0" collapsed="false">
      <c r="A7" s="200" t="n">
        <v>1</v>
      </c>
      <c r="B7" s="311"/>
      <c r="C7" s="312" t="str">
        <f aca="false">IFERROR(VLOOKUP(B7,'Dane średnie prod rośl.i zwierz'!$C$591:$D$694,2,0),"")</f>
        <v/>
      </c>
      <c r="D7" s="313"/>
      <c r="E7" s="314"/>
      <c r="F7" s="314"/>
      <c r="G7" s="315" t="n">
        <f aca="false">D7*E7*F7</f>
        <v>0</v>
      </c>
      <c r="H7" s="316"/>
      <c r="I7" s="317" t="n">
        <f aca="false">H7*E7*F7</f>
        <v>0</v>
      </c>
      <c r="J7" s="317" t="n">
        <f aca="false">G7-I7</f>
        <v>0</v>
      </c>
      <c r="K7" s="209"/>
      <c r="L7" s="318"/>
    </row>
    <row r="8" customFormat="false" ht="12" hidden="false" customHeight="false" outlineLevel="0" collapsed="false">
      <c r="A8" s="200" t="n">
        <v>2</v>
      </c>
      <c r="B8" s="311"/>
      <c r="C8" s="312" t="str">
        <f aca="false">IFERROR(VLOOKUP(B8,'Dane średnie prod rośl.i zwierz'!$C$591:$D$694,2,0),"")</f>
        <v/>
      </c>
      <c r="D8" s="313"/>
      <c r="E8" s="314"/>
      <c r="F8" s="314"/>
      <c r="G8" s="315" t="n">
        <f aca="false">D8*E8*F8</f>
        <v>0</v>
      </c>
      <c r="H8" s="316"/>
      <c r="I8" s="317" t="n">
        <f aca="false">H8*E8*F8</f>
        <v>0</v>
      </c>
      <c r="J8" s="317" t="n">
        <f aca="false">G8-I8</f>
        <v>0</v>
      </c>
      <c r="K8" s="209"/>
      <c r="L8" s="318"/>
    </row>
    <row r="9" customFormat="false" ht="12" hidden="false" customHeight="false" outlineLevel="0" collapsed="false">
      <c r="A9" s="212" t="n">
        <v>3</v>
      </c>
      <c r="B9" s="311"/>
      <c r="C9" s="312" t="str">
        <f aca="false">IFERROR(VLOOKUP(B9,'Dane średnie prod rośl.i zwierz'!$C$591:$D$694,2,0),"")</f>
        <v/>
      </c>
      <c r="D9" s="313"/>
      <c r="E9" s="314"/>
      <c r="F9" s="314"/>
      <c r="G9" s="315" t="n">
        <f aca="false">D9*E9*F9</f>
        <v>0</v>
      </c>
      <c r="H9" s="316"/>
      <c r="I9" s="317" t="n">
        <f aca="false">H9*E9*F9</f>
        <v>0</v>
      </c>
      <c r="J9" s="317" t="n">
        <f aca="false">G9-I9</f>
        <v>0</v>
      </c>
      <c r="K9" s="209"/>
      <c r="L9" s="318"/>
    </row>
    <row r="10" customFormat="false" ht="12" hidden="false" customHeight="false" outlineLevel="0" collapsed="false">
      <c r="A10" s="212" t="n">
        <v>4</v>
      </c>
      <c r="B10" s="311"/>
      <c r="C10" s="312" t="str">
        <f aca="false">IFERROR(VLOOKUP(B10,'Dane średnie prod rośl.i zwierz'!$C$591:$D$694,2,0),"")</f>
        <v/>
      </c>
      <c r="D10" s="313"/>
      <c r="E10" s="314"/>
      <c r="F10" s="314"/>
      <c r="G10" s="315" t="n">
        <f aca="false">D10*E10*F10</f>
        <v>0</v>
      </c>
      <c r="H10" s="316"/>
      <c r="I10" s="317" t="n">
        <f aca="false">H10*E10*F10</f>
        <v>0</v>
      </c>
      <c r="J10" s="317" t="n">
        <f aca="false">G10-I10</f>
        <v>0</v>
      </c>
      <c r="K10" s="209"/>
      <c r="L10" s="318"/>
    </row>
    <row r="11" customFormat="false" ht="12" hidden="false" customHeight="false" outlineLevel="0" collapsed="false">
      <c r="A11" s="212" t="n">
        <v>5</v>
      </c>
      <c r="B11" s="311"/>
      <c r="C11" s="312" t="str">
        <f aca="false">IFERROR(VLOOKUP(B11,'Dane średnie prod rośl.i zwierz'!$C$591:$D$694,2,0),"")</f>
        <v/>
      </c>
      <c r="D11" s="313"/>
      <c r="E11" s="314"/>
      <c r="F11" s="314"/>
      <c r="G11" s="315" t="n">
        <f aca="false">D11*E11*F11</f>
        <v>0</v>
      </c>
      <c r="H11" s="316"/>
      <c r="I11" s="317" t="n">
        <f aca="false">H11*E11*F11</f>
        <v>0</v>
      </c>
      <c r="J11" s="317" t="n">
        <f aca="false">G11-I11</f>
        <v>0</v>
      </c>
      <c r="K11" s="209"/>
      <c r="L11" s="318"/>
    </row>
    <row r="12" customFormat="false" ht="12" hidden="false" customHeight="false" outlineLevel="0" collapsed="false">
      <c r="A12" s="212" t="n">
        <v>6</v>
      </c>
      <c r="B12" s="311"/>
      <c r="C12" s="312" t="str">
        <f aca="false">IFERROR(VLOOKUP(B12,'Dane średnie prod rośl.i zwierz'!$C$591:$D$694,2,0),"")</f>
        <v/>
      </c>
      <c r="D12" s="313"/>
      <c r="E12" s="314"/>
      <c r="F12" s="314"/>
      <c r="G12" s="315" t="n">
        <f aca="false">D12*E12*F12</f>
        <v>0</v>
      </c>
      <c r="H12" s="316"/>
      <c r="I12" s="317" t="n">
        <f aca="false">H12*E12*F12</f>
        <v>0</v>
      </c>
      <c r="J12" s="317" t="n">
        <f aca="false">G12-I12</f>
        <v>0</v>
      </c>
      <c r="K12" s="209"/>
      <c r="L12" s="318"/>
    </row>
    <row r="13" customFormat="false" ht="12" hidden="false" customHeight="false" outlineLevel="0" collapsed="false">
      <c r="A13" s="212" t="n">
        <v>7</v>
      </c>
      <c r="B13" s="311"/>
      <c r="C13" s="312" t="str">
        <f aca="false">IFERROR(VLOOKUP(B13,'Dane średnie prod rośl.i zwierz'!$C$591:$D$694,2,0),"")</f>
        <v/>
      </c>
      <c r="D13" s="313"/>
      <c r="E13" s="314"/>
      <c r="F13" s="314"/>
      <c r="G13" s="315" t="n">
        <f aca="false">D13*E13*F13</f>
        <v>0</v>
      </c>
      <c r="H13" s="316"/>
      <c r="I13" s="317" t="n">
        <f aca="false">H13*E13*F13</f>
        <v>0</v>
      </c>
      <c r="J13" s="317" t="n">
        <f aca="false">G13-I13</f>
        <v>0</v>
      </c>
      <c r="K13" s="209"/>
      <c r="L13" s="318"/>
    </row>
    <row r="14" customFormat="false" ht="12" hidden="false" customHeight="false" outlineLevel="0" collapsed="false">
      <c r="A14" s="212" t="n">
        <v>8</v>
      </c>
      <c r="B14" s="311"/>
      <c r="C14" s="312" t="str">
        <f aca="false">IFERROR(VLOOKUP(B14,'Dane średnie prod rośl.i zwierz'!$C$591:$D$694,2,0),"")</f>
        <v/>
      </c>
      <c r="D14" s="313"/>
      <c r="E14" s="314"/>
      <c r="F14" s="314"/>
      <c r="G14" s="315" t="n">
        <f aca="false">D14*E14*F14</f>
        <v>0</v>
      </c>
      <c r="H14" s="316"/>
      <c r="I14" s="317" t="n">
        <f aca="false">H14*E14*F14</f>
        <v>0</v>
      </c>
      <c r="J14" s="317" t="n">
        <f aca="false">G14-I14</f>
        <v>0</v>
      </c>
      <c r="K14" s="209"/>
      <c r="L14" s="318"/>
    </row>
    <row r="15" customFormat="false" ht="12" hidden="false" customHeight="false" outlineLevel="0" collapsed="false">
      <c r="A15" s="212" t="n">
        <v>9</v>
      </c>
      <c r="B15" s="311"/>
      <c r="C15" s="312" t="str">
        <f aca="false">IFERROR(VLOOKUP(B15,'Dane średnie prod rośl.i zwierz'!$C$591:$D$694,2,0),"")</f>
        <v/>
      </c>
      <c r="D15" s="313"/>
      <c r="E15" s="314"/>
      <c r="F15" s="314"/>
      <c r="G15" s="315" t="n">
        <f aca="false">D15*E15*F15</f>
        <v>0</v>
      </c>
      <c r="H15" s="316"/>
      <c r="I15" s="317" t="n">
        <f aca="false">H15*E15*F15</f>
        <v>0</v>
      </c>
      <c r="J15" s="317" t="n">
        <f aca="false">G15-I15</f>
        <v>0</v>
      </c>
      <c r="K15" s="209"/>
      <c r="L15" s="318"/>
    </row>
    <row r="16" customFormat="false" ht="12" hidden="false" customHeight="false" outlineLevel="0" collapsed="false">
      <c r="A16" s="212" t="n">
        <v>10</v>
      </c>
      <c r="B16" s="311"/>
      <c r="C16" s="312" t="str">
        <f aca="false">IFERROR(VLOOKUP(B16,'Dane średnie prod rośl.i zwierz'!$C$591:$D$694,2,0),"")</f>
        <v/>
      </c>
      <c r="D16" s="313"/>
      <c r="E16" s="314"/>
      <c r="F16" s="314"/>
      <c r="G16" s="315" t="n">
        <f aca="false">D16*E16*F16</f>
        <v>0</v>
      </c>
      <c r="H16" s="316"/>
      <c r="I16" s="317" t="n">
        <f aca="false">H16*E16*F16</f>
        <v>0</v>
      </c>
      <c r="J16" s="317" t="n">
        <f aca="false">G16-I16</f>
        <v>0</v>
      </c>
      <c r="K16" s="209"/>
      <c r="L16" s="318"/>
    </row>
    <row r="17" customFormat="false" ht="12" hidden="false" customHeight="false" outlineLevel="0" collapsed="false">
      <c r="A17" s="212" t="n">
        <v>11</v>
      </c>
      <c r="B17" s="311"/>
      <c r="C17" s="312" t="str">
        <f aca="false">IFERROR(VLOOKUP(B17,'Dane średnie prod rośl.i zwierz'!$C$591:$D$694,2,0),"")</f>
        <v/>
      </c>
      <c r="D17" s="313"/>
      <c r="E17" s="314"/>
      <c r="F17" s="314"/>
      <c r="G17" s="315" t="n">
        <f aca="false">D17*E17*F17</f>
        <v>0</v>
      </c>
      <c r="H17" s="316"/>
      <c r="I17" s="317" t="n">
        <f aca="false">H17*E17*F17</f>
        <v>0</v>
      </c>
      <c r="J17" s="317" t="n">
        <f aca="false">G17-I17</f>
        <v>0</v>
      </c>
      <c r="K17" s="209"/>
      <c r="L17" s="318"/>
    </row>
    <row r="18" customFormat="false" ht="12" hidden="false" customHeight="false" outlineLevel="0" collapsed="false">
      <c r="A18" s="212" t="n">
        <v>12</v>
      </c>
      <c r="B18" s="311"/>
      <c r="C18" s="312" t="str">
        <f aca="false">IFERROR(VLOOKUP(B18,'Dane średnie prod rośl.i zwierz'!$C$591:$D$694,2,0),"")</f>
        <v/>
      </c>
      <c r="D18" s="313"/>
      <c r="E18" s="314"/>
      <c r="F18" s="314"/>
      <c r="G18" s="315" t="n">
        <f aca="false">D18*E18*F18</f>
        <v>0</v>
      </c>
      <c r="H18" s="316"/>
      <c r="I18" s="317" t="n">
        <f aca="false">H18*E18*F18</f>
        <v>0</v>
      </c>
      <c r="J18" s="317" t="n">
        <f aca="false">G18-I18</f>
        <v>0</v>
      </c>
      <c r="K18" s="209"/>
      <c r="L18" s="318"/>
    </row>
    <row r="19" customFormat="false" ht="12" hidden="false" customHeight="false" outlineLevel="0" collapsed="false">
      <c r="A19" s="212" t="n">
        <v>13</v>
      </c>
      <c r="B19" s="311"/>
      <c r="C19" s="312" t="str">
        <f aca="false">IFERROR(VLOOKUP(B19,'Dane średnie prod rośl.i zwierz'!$C$591:$D$694,2,0),"")</f>
        <v/>
      </c>
      <c r="D19" s="313"/>
      <c r="E19" s="314"/>
      <c r="F19" s="314"/>
      <c r="G19" s="315" t="n">
        <f aca="false">D19*E19*F19</f>
        <v>0</v>
      </c>
      <c r="H19" s="316"/>
      <c r="I19" s="317" t="n">
        <f aca="false">H19*E19*F19</f>
        <v>0</v>
      </c>
      <c r="J19" s="317" t="n">
        <f aca="false">G19-I19</f>
        <v>0</v>
      </c>
      <c r="K19" s="209"/>
      <c r="L19" s="318"/>
    </row>
    <row r="20" customFormat="false" ht="12" hidden="false" customHeight="false" outlineLevel="0" collapsed="false">
      <c r="A20" s="212" t="n">
        <v>14</v>
      </c>
      <c r="B20" s="311"/>
      <c r="C20" s="312" t="str">
        <f aca="false">IFERROR(VLOOKUP(B20,'Dane średnie prod rośl.i zwierz'!$C$591:$D$694,2,0),"")</f>
        <v/>
      </c>
      <c r="D20" s="313"/>
      <c r="E20" s="314"/>
      <c r="F20" s="314"/>
      <c r="G20" s="315" t="n">
        <f aca="false">D20*E20*F20</f>
        <v>0</v>
      </c>
      <c r="H20" s="316"/>
      <c r="I20" s="317" t="n">
        <f aca="false">H20*E20*F20</f>
        <v>0</v>
      </c>
      <c r="J20" s="317" t="n">
        <f aca="false">G20-I20</f>
        <v>0</v>
      </c>
      <c r="K20" s="209"/>
      <c r="L20" s="318"/>
    </row>
    <row r="21" customFormat="false" ht="12" hidden="false" customHeight="false" outlineLevel="0" collapsed="false">
      <c r="A21" s="212" t="n">
        <v>15</v>
      </c>
      <c r="B21" s="311"/>
      <c r="C21" s="312" t="str">
        <f aca="false">IFERROR(VLOOKUP(B21,'Dane średnie prod rośl.i zwierz'!$C$591:$D$694,2,0),"")</f>
        <v/>
      </c>
      <c r="D21" s="313"/>
      <c r="E21" s="314"/>
      <c r="F21" s="314"/>
      <c r="G21" s="315" t="n">
        <f aca="false">D21*E21*F21</f>
        <v>0</v>
      </c>
      <c r="H21" s="316"/>
      <c r="I21" s="317" t="n">
        <f aca="false">H21*E21*F21</f>
        <v>0</v>
      </c>
      <c r="J21" s="317" t="n">
        <f aca="false">G21-I21</f>
        <v>0</v>
      </c>
      <c r="K21" s="209"/>
      <c r="L21" s="318"/>
    </row>
    <row r="22" customFormat="false" ht="12" hidden="false" customHeight="false" outlineLevel="0" collapsed="false">
      <c r="A22" s="212" t="n">
        <v>16</v>
      </c>
      <c r="B22" s="311"/>
      <c r="C22" s="312" t="str">
        <f aca="false">IFERROR(VLOOKUP(B22,'Dane średnie prod rośl.i zwierz'!$C$591:$D$694,2,0),"")</f>
        <v/>
      </c>
      <c r="D22" s="313"/>
      <c r="E22" s="314"/>
      <c r="F22" s="314"/>
      <c r="G22" s="315" t="n">
        <f aca="false">D22*E22*F22</f>
        <v>0</v>
      </c>
      <c r="H22" s="316"/>
      <c r="I22" s="317" t="n">
        <f aca="false">H22*E22*F22</f>
        <v>0</v>
      </c>
      <c r="J22" s="317" t="n">
        <f aca="false">G22-I22</f>
        <v>0</v>
      </c>
      <c r="K22" s="209"/>
      <c r="L22" s="318"/>
    </row>
    <row r="23" customFormat="false" ht="12" hidden="false" customHeight="false" outlineLevel="0" collapsed="false">
      <c r="A23" s="212" t="n">
        <v>17</v>
      </c>
      <c r="B23" s="311"/>
      <c r="C23" s="312" t="str">
        <f aca="false">IFERROR(VLOOKUP(B23,'Dane średnie prod rośl.i zwierz'!$C$591:$D$694,2,0),"")</f>
        <v/>
      </c>
      <c r="D23" s="313"/>
      <c r="E23" s="314"/>
      <c r="F23" s="314"/>
      <c r="G23" s="315" t="n">
        <f aca="false">D23*E23*F23</f>
        <v>0</v>
      </c>
      <c r="H23" s="316"/>
      <c r="I23" s="317" t="n">
        <f aca="false">H23*E23*F23</f>
        <v>0</v>
      </c>
      <c r="J23" s="317" t="n">
        <f aca="false">G23-I23</f>
        <v>0</v>
      </c>
      <c r="K23" s="209"/>
      <c r="L23" s="318"/>
    </row>
    <row r="24" customFormat="false" ht="12" hidden="false" customHeight="false" outlineLevel="0" collapsed="false">
      <c r="A24" s="212" t="n">
        <v>18</v>
      </c>
      <c r="B24" s="311"/>
      <c r="C24" s="312" t="str">
        <f aca="false">IFERROR(VLOOKUP(B24,'Dane średnie prod rośl.i zwierz'!$C$591:$D$694,2,0),"")</f>
        <v/>
      </c>
      <c r="D24" s="313"/>
      <c r="E24" s="314"/>
      <c r="F24" s="314"/>
      <c r="G24" s="315" t="n">
        <f aca="false">D24*E24*F24</f>
        <v>0</v>
      </c>
      <c r="H24" s="316"/>
      <c r="I24" s="317" t="n">
        <f aca="false">H24*E24*F24</f>
        <v>0</v>
      </c>
      <c r="J24" s="317" t="n">
        <f aca="false">G24-I24</f>
        <v>0</v>
      </c>
      <c r="K24" s="209"/>
      <c r="L24" s="318"/>
    </row>
    <row r="25" customFormat="false" ht="12" hidden="false" customHeight="false" outlineLevel="0" collapsed="false">
      <c r="A25" s="212" t="n">
        <v>19</v>
      </c>
      <c r="B25" s="311"/>
      <c r="C25" s="312" t="str">
        <f aca="false">IFERROR(VLOOKUP(B25,'Dane średnie prod rośl.i zwierz'!$C$591:$D$694,2,0),"")</f>
        <v/>
      </c>
      <c r="D25" s="313"/>
      <c r="E25" s="314"/>
      <c r="F25" s="314"/>
      <c r="G25" s="315" t="n">
        <f aca="false">D25*E25*F25</f>
        <v>0</v>
      </c>
      <c r="H25" s="316"/>
      <c r="I25" s="317" t="n">
        <f aca="false">H25*E25*F25</f>
        <v>0</v>
      </c>
      <c r="J25" s="317" t="n">
        <f aca="false">G25-I25</f>
        <v>0</v>
      </c>
      <c r="K25" s="209"/>
      <c r="L25" s="318"/>
    </row>
    <row r="26" customFormat="false" ht="12" hidden="false" customHeight="false" outlineLevel="0" collapsed="false">
      <c r="A26" s="212" t="n">
        <v>20</v>
      </c>
      <c r="B26" s="311"/>
      <c r="C26" s="312" t="str">
        <f aca="false">IFERROR(VLOOKUP(B26,'Dane średnie prod rośl.i zwierz'!$C$591:$D$694,2,0),"")</f>
        <v/>
      </c>
      <c r="D26" s="313"/>
      <c r="E26" s="314"/>
      <c r="F26" s="314"/>
      <c r="G26" s="315" t="n">
        <f aca="false">D26*E26*F26</f>
        <v>0</v>
      </c>
      <c r="H26" s="316"/>
      <c r="I26" s="317" t="n">
        <f aca="false">H26*E26*F26</f>
        <v>0</v>
      </c>
      <c r="J26" s="317" t="n">
        <f aca="false">G26-I26</f>
        <v>0</v>
      </c>
      <c r="K26" s="209"/>
      <c r="L26" s="318"/>
    </row>
    <row r="27" customFormat="false" ht="12" hidden="false" customHeight="false" outlineLevel="0" collapsed="false">
      <c r="A27" s="212" t="n">
        <v>21</v>
      </c>
      <c r="B27" s="311"/>
      <c r="C27" s="312" t="str">
        <f aca="false">IFERROR(VLOOKUP(B27,'Dane średnie prod rośl.i zwierz'!$C$591:$D$694,2,0),"")</f>
        <v/>
      </c>
      <c r="D27" s="313"/>
      <c r="E27" s="314"/>
      <c r="F27" s="314"/>
      <c r="G27" s="315" t="n">
        <f aca="false">D27*E27*F27</f>
        <v>0</v>
      </c>
      <c r="H27" s="316"/>
      <c r="I27" s="317" t="n">
        <f aca="false">H27*E27*F27</f>
        <v>0</v>
      </c>
      <c r="J27" s="317" t="n">
        <f aca="false">G27-I27</f>
        <v>0</v>
      </c>
      <c r="K27" s="209"/>
      <c r="L27" s="318"/>
    </row>
    <row r="28" customFormat="false" ht="12.75" hidden="false" customHeight="false" outlineLevel="0" collapsed="false">
      <c r="A28" s="319" t="n">
        <v>22</v>
      </c>
      <c r="B28" s="320" t="s">
        <v>243</v>
      </c>
      <c r="C28" s="312"/>
      <c r="D28" s="313"/>
      <c r="E28" s="314"/>
      <c r="F28" s="314"/>
      <c r="G28" s="321" t="n">
        <f aca="false">D28*E28*F28</f>
        <v>0</v>
      </c>
      <c r="H28" s="322"/>
      <c r="I28" s="323" t="n">
        <f aca="false">H28*E28*F28</f>
        <v>0</v>
      </c>
      <c r="J28" s="323" t="n">
        <f aca="false">G28-I28</f>
        <v>0</v>
      </c>
      <c r="K28" s="324"/>
      <c r="L28" s="325"/>
    </row>
    <row r="29" customFormat="false" ht="12.75" hidden="false" customHeight="false" outlineLevel="0" collapsed="false">
      <c r="A29" s="326" t="s">
        <v>201</v>
      </c>
      <c r="B29" s="326"/>
      <c r="C29" s="327"/>
      <c r="D29" s="328" t="s">
        <v>202</v>
      </c>
      <c r="E29" s="328" t="s">
        <v>202</v>
      </c>
      <c r="F29" s="328" t="s">
        <v>202</v>
      </c>
      <c r="G29" s="226" t="n">
        <f aca="false">SUM(G7:G28)</f>
        <v>0</v>
      </c>
      <c r="H29" s="328" t="s">
        <v>202</v>
      </c>
      <c r="I29" s="226" t="n">
        <f aca="false">SUM(I7:I28)</f>
        <v>0</v>
      </c>
      <c r="J29" s="226" t="n">
        <f aca="false">SUM(J7:J28)</f>
        <v>0</v>
      </c>
      <c r="K29" s="329" t="n">
        <f aca="false">SUM(K7:K28)</f>
        <v>0</v>
      </c>
      <c r="L29" s="330" t="n">
        <f aca="false">SUM(L7:L28)</f>
        <v>0</v>
      </c>
    </row>
    <row r="31" customFormat="false" ht="12" hidden="false" customHeight="false" outlineLevel="0" collapsed="false">
      <c r="B31" s="56" t="s">
        <v>244</v>
      </c>
      <c r="C31" s="56"/>
      <c r="D31" s="56"/>
      <c r="E31" s="111"/>
      <c r="F31" s="111"/>
      <c r="G31" s="111"/>
      <c r="H31" s="111"/>
    </row>
    <row r="32" customFormat="false" ht="18" hidden="false" customHeight="true" outlineLevel="0" collapsed="false">
      <c r="A32" s="331" t="s">
        <v>215</v>
      </c>
      <c r="B32" s="58" t="s">
        <v>245</v>
      </c>
      <c r="C32" s="58"/>
      <c r="D32" s="58"/>
    </row>
    <row r="33" customFormat="false" ht="18" hidden="false" customHeight="true" outlineLevel="0" collapsed="false">
      <c r="A33" s="331" t="s">
        <v>217</v>
      </c>
      <c r="B33" s="58" t="s">
        <v>245</v>
      </c>
      <c r="C33" s="58"/>
      <c r="D33" s="58"/>
    </row>
    <row r="34" customFormat="false" ht="18" hidden="false" customHeight="true" outlineLevel="0" collapsed="false">
      <c r="A34" s="331" t="s">
        <v>218</v>
      </c>
      <c r="B34" s="58" t="s">
        <v>245</v>
      </c>
      <c r="C34" s="58"/>
      <c r="D34" s="58"/>
    </row>
    <row r="35" customFormat="false" ht="18" hidden="false" customHeight="true" outlineLevel="0" collapsed="false">
      <c r="A35" s="331" t="s">
        <v>219</v>
      </c>
      <c r="B35" s="58" t="s">
        <v>245</v>
      </c>
      <c r="C35" s="58"/>
      <c r="D35" s="58"/>
    </row>
    <row r="36" customFormat="false" ht="18" hidden="false" customHeight="true" outlineLevel="0" collapsed="false">
      <c r="A36" s="331" t="s">
        <v>152</v>
      </c>
      <c r="B36" s="58" t="s">
        <v>245</v>
      </c>
      <c r="C36" s="58"/>
      <c r="D36" s="58"/>
      <c r="H36" s="269" t="s">
        <v>220</v>
      </c>
      <c r="I36" s="269"/>
      <c r="J36" s="269"/>
      <c r="K36" s="269"/>
    </row>
    <row r="37" customFormat="false" ht="17.25" hidden="false" customHeight="true" outlineLevel="0" collapsed="false">
      <c r="H37" s="270"/>
      <c r="I37" s="268" t="s">
        <v>154</v>
      </c>
      <c r="J37" s="268"/>
      <c r="K37" s="234"/>
    </row>
  </sheetData>
  <sheetProtection sheet="true" objects="true" scenarios="true"/>
  <mergeCells count="20">
    <mergeCell ref="A1:G1"/>
    <mergeCell ref="I1:K1"/>
    <mergeCell ref="A2:B2"/>
    <mergeCell ref="D2:I2"/>
    <mergeCell ref="A4:A5"/>
    <mergeCell ref="B4:C5"/>
    <mergeCell ref="D4:G4"/>
    <mergeCell ref="H4:I4"/>
    <mergeCell ref="J4:J5"/>
    <mergeCell ref="K4:K5"/>
    <mergeCell ref="L4:L5"/>
    <mergeCell ref="A29:B29"/>
    <mergeCell ref="B31:D31"/>
    <mergeCell ref="B32:D32"/>
    <mergeCell ref="B33:D33"/>
    <mergeCell ref="B34:D34"/>
    <mergeCell ref="B35:D35"/>
    <mergeCell ref="B36:D36"/>
    <mergeCell ref="H36:K36"/>
    <mergeCell ref="I37:J37"/>
  </mergeCells>
  <dataValidations count="1">
    <dataValidation allowBlank="true" operator="between" showDropDown="false" showErrorMessage="true" showInputMessage="true" sqref="B7:B27" type="list">
      <formula1>zwierzeta</formula1>
      <formula2>0</formula2>
    </dataValidation>
  </dataValidations>
  <printOptions headings="false" gridLines="false" gridLinesSet="true" horizontalCentered="false" verticalCentered="false"/>
  <pageMargins left="0.25" right="0.25" top="0.75" bottom="0.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N65536"/>
  <sheetViews>
    <sheetView windowProtection="false" showFormulas="false" showGridLines="true" showRowColHeaders="true" showZeros="true" rightToLeft="false" tabSelected="false" showOutlineSymbols="true" defaultGridColor="true" view="pageBreakPreview" topLeftCell="A1" colorId="64" zoomScale="110" zoomScaleNormal="100" zoomScalePageLayoutView="110" workbookViewId="0">
      <selection pane="topLeft" activeCell="D2" activeCellId="0" sqref="D2"/>
    </sheetView>
  </sheetViews>
  <sheetFormatPr defaultRowHeight="9.75"/>
  <cols>
    <col collapsed="false" hidden="false" max="1" min="1" style="332" width="3.78061224489796"/>
    <col collapsed="false" hidden="false" max="2" min="2" style="332" width="16.0663265306122"/>
    <col collapsed="false" hidden="false" max="4" min="3" style="332" width="9.58673469387755"/>
    <col collapsed="false" hidden="false" max="5" min="5" style="332" width="8.23469387755102"/>
    <col collapsed="false" hidden="false" max="6" min="6" style="332" width="9.04591836734694"/>
    <col collapsed="false" hidden="false" max="7" min="7" style="332" width="7.83163265306122"/>
    <col collapsed="false" hidden="false" max="8" min="8" style="332" width="11.4744897959184"/>
    <col collapsed="false" hidden="false" max="9" min="9" style="332" width="12.9591836734694"/>
    <col collapsed="false" hidden="false" max="10" min="10" style="332" width="11.2040816326531"/>
    <col collapsed="false" hidden="false" max="11" min="11" style="332" width="9.98979591836735"/>
    <col collapsed="false" hidden="false" max="12" min="12" style="332" width="9.31632653061224"/>
    <col collapsed="false" hidden="false" max="13" min="13" style="332" width="10.2602040816327"/>
    <col collapsed="false" hidden="false" max="14" min="14" style="332" width="9.71938775510204"/>
    <col collapsed="false" hidden="false" max="1025" min="15" style="332" width="9.04591836734694"/>
  </cols>
  <sheetData>
    <row r="1" customFormat="false" ht="15" hidden="false" customHeight="true" outlineLevel="0" collapsed="false">
      <c r="A1" s="170" t="s">
        <v>246</v>
      </c>
      <c r="B1" s="170"/>
      <c r="C1" s="170"/>
      <c r="D1" s="170"/>
      <c r="E1" s="170"/>
      <c r="F1" s="170"/>
      <c r="G1" s="170"/>
      <c r="H1" s="172"/>
      <c r="J1" s="333"/>
      <c r="K1" s="334" t="s">
        <v>2</v>
      </c>
      <c r="L1" s="334"/>
      <c r="M1" s="335" t="str">
        <f aca="false">Protokół!K1</f>
        <v>B</v>
      </c>
    </row>
    <row r="2" customFormat="false" ht="14.25" hidden="false" customHeight="true" outlineLevel="0" collapsed="false">
      <c r="A2" s="170" t="s">
        <v>8</v>
      </c>
      <c r="B2" s="170"/>
      <c r="C2" s="170"/>
      <c r="D2" s="175" t="str">
        <f aca="false">Protokół!G8</f>
        <v>……………………………………………</v>
      </c>
      <c r="E2" s="175"/>
      <c r="F2" s="175"/>
      <c r="G2" s="175"/>
      <c r="H2" s="175"/>
      <c r="I2" s="175"/>
      <c r="J2" s="176"/>
      <c r="K2" s="176"/>
    </row>
    <row r="4" customFormat="false" ht="54" hidden="false" customHeight="true" outlineLevel="0" collapsed="false">
      <c r="A4" s="336" t="s">
        <v>176</v>
      </c>
      <c r="B4" s="337" t="s">
        <v>247</v>
      </c>
      <c r="C4" s="337" t="s">
        <v>248</v>
      </c>
      <c r="D4" s="337" t="s">
        <v>249</v>
      </c>
      <c r="E4" s="337" t="s">
        <v>250</v>
      </c>
      <c r="F4" s="337" t="s">
        <v>251</v>
      </c>
      <c r="G4" s="337" t="s">
        <v>252</v>
      </c>
      <c r="H4" s="337" t="s">
        <v>253</v>
      </c>
      <c r="I4" s="337" t="s">
        <v>254</v>
      </c>
      <c r="J4" s="337"/>
      <c r="K4" s="337" t="s">
        <v>255</v>
      </c>
      <c r="L4" s="337" t="s">
        <v>256</v>
      </c>
      <c r="M4" s="337" t="s">
        <v>257</v>
      </c>
      <c r="N4" s="338" t="s">
        <v>258</v>
      </c>
    </row>
    <row r="5" customFormat="false" ht="27" hidden="false" customHeight="false" outlineLevel="0" collapsed="false">
      <c r="A5" s="336"/>
      <c r="B5" s="337"/>
      <c r="C5" s="337"/>
      <c r="D5" s="337"/>
      <c r="E5" s="337"/>
      <c r="F5" s="337"/>
      <c r="G5" s="337"/>
      <c r="H5" s="337"/>
      <c r="I5" s="245" t="s">
        <v>259</v>
      </c>
      <c r="J5" s="245" t="s">
        <v>260</v>
      </c>
      <c r="K5" s="337"/>
      <c r="L5" s="337"/>
      <c r="M5" s="337"/>
      <c r="N5" s="338"/>
    </row>
    <row r="6" customFormat="false" ht="15" hidden="false" customHeight="false" outlineLevel="0" collapsed="false">
      <c r="A6" s="339" t="n">
        <v>1</v>
      </c>
      <c r="B6" s="340" t="n">
        <v>2</v>
      </c>
      <c r="C6" s="340" t="n">
        <v>3</v>
      </c>
      <c r="D6" s="340" t="n">
        <v>4</v>
      </c>
      <c r="E6" s="340" t="n">
        <v>5</v>
      </c>
      <c r="F6" s="340" t="n">
        <v>6</v>
      </c>
      <c r="G6" s="340" t="n">
        <v>7</v>
      </c>
      <c r="H6" s="340" t="s">
        <v>261</v>
      </c>
      <c r="I6" s="340" t="n">
        <v>9</v>
      </c>
      <c r="J6" s="340" t="s">
        <v>262</v>
      </c>
      <c r="K6" s="340" t="s">
        <v>263</v>
      </c>
      <c r="L6" s="340" t="s">
        <v>264</v>
      </c>
      <c r="M6" s="340" t="n">
        <v>13</v>
      </c>
      <c r="N6" s="341" t="n">
        <v>14</v>
      </c>
    </row>
    <row r="7" customFormat="false" ht="15" hidden="false" customHeight="false" outlineLevel="0" collapsed="false">
      <c r="A7" s="342" t="n">
        <v>1</v>
      </c>
      <c r="B7" s="343"/>
      <c r="C7" s="344"/>
      <c r="D7" s="345"/>
      <c r="E7" s="346"/>
      <c r="F7" s="347"/>
      <c r="G7" s="348"/>
      <c r="H7" s="349" t="n">
        <f aca="false">F7*G7</f>
        <v>0</v>
      </c>
      <c r="I7" s="350"/>
      <c r="J7" s="349" t="n">
        <f aca="false">G7*I7</f>
        <v>0</v>
      </c>
      <c r="K7" s="349" t="n">
        <f aca="false">H7-J7</f>
        <v>0</v>
      </c>
      <c r="L7" s="349" t="e">
        <f aca="false">(K7/H7)*100</f>
        <v>#DIV/0!</v>
      </c>
      <c r="M7" s="209"/>
      <c r="N7" s="351"/>
    </row>
    <row r="8" customFormat="false" ht="15" hidden="false" customHeight="false" outlineLevel="0" collapsed="false">
      <c r="A8" s="342" t="n">
        <v>2</v>
      </c>
      <c r="B8" s="343"/>
      <c r="C8" s="352"/>
      <c r="D8" s="353"/>
      <c r="E8" s="346"/>
      <c r="F8" s="347"/>
      <c r="G8" s="354"/>
      <c r="H8" s="349" t="n">
        <f aca="false">F8*G8</f>
        <v>0</v>
      </c>
      <c r="I8" s="350"/>
      <c r="J8" s="349" t="n">
        <f aca="false">G8*I8</f>
        <v>0</v>
      </c>
      <c r="K8" s="349" t="n">
        <f aca="false">H8-J8</f>
        <v>0</v>
      </c>
      <c r="L8" s="349" t="e">
        <f aca="false">(K8/H8)*100</f>
        <v>#DIV/0!</v>
      </c>
      <c r="M8" s="209"/>
      <c r="N8" s="351"/>
    </row>
    <row r="9" customFormat="false" ht="15" hidden="false" customHeight="false" outlineLevel="0" collapsed="false">
      <c r="A9" s="342" t="n">
        <v>3</v>
      </c>
      <c r="B9" s="355"/>
      <c r="C9" s="352"/>
      <c r="D9" s="353"/>
      <c r="E9" s="346"/>
      <c r="F9" s="347"/>
      <c r="G9" s="354"/>
      <c r="H9" s="349" t="n">
        <f aca="false">F9*G9</f>
        <v>0</v>
      </c>
      <c r="I9" s="350"/>
      <c r="J9" s="349" t="n">
        <f aca="false">G9*I9</f>
        <v>0</v>
      </c>
      <c r="K9" s="349" t="n">
        <f aca="false">H9-J9</f>
        <v>0</v>
      </c>
      <c r="L9" s="349" t="e">
        <f aca="false">(K9/H9)*100</f>
        <v>#DIV/0!</v>
      </c>
      <c r="M9" s="209"/>
      <c r="N9" s="351"/>
    </row>
    <row r="10" customFormat="false" ht="15" hidden="false" customHeight="false" outlineLevel="0" collapsed="false">
      <c r="A10" s="342" t="n">
        <v>4</v>
      </c>
      <c r="B10" s="356"/>
      <c r="C10" s="352"/>
      <c r="D10" s="353"/>
      <c r="E10" s="346"/>
      <c r="F10" s="347"/>
      <c r="G10" s="354"/>
      <c r="H10" s="349" t="n">
        <f aca="false">F10*G10</f>
        <v>0</v>
      </c>
      <c r="I10" s="350"/>
      <c r="J10" s="349" t="n">
        <f aca="false">G10*I10</f>
        <v>0</v>
      </c>
      <c r="K10" s="349" t="n">
        <f aca="false">H10-J10</f>
        <v>0</v>
      </c>
      <c r="L10" s="349" t="e">
        <f aca="false">(K10/H10)*100</f>
        <v>#DIV/0!</v>
      </c>
      <c r="M10" s="209"/>
      <c r="N10" s="351"/>
    </row>
    <row r="11" customFormat="false" ht="15" hidden="false" customHeight="false" outlineLevel="0" collapsed="false">
      <c r="A11" s="342" t="n">
        <v>5</v>
      </c>
      <c r="B11" s="343"/>
      <c r="C11" s="352"/>
      <c r="D11" s="353"/>
      <c r="E11" s="346"/>
      <c r="F11" s="347"/>
      <c r="G11" s="354"/>
      <c r="H11" s="349" t="n">
        <f aca="false">F11*G11</f>
        <v>0</v>
      </c>
      <c r="I11" s="350"/>
      <c r="J11" s="349" t="n">
        <f aca="false">G11*I11</f>
        <v>0</v>
      </c>
      <c r="K11" s="349" t="n">
        <f aca="false">H11-J11</f>
        <v>0</v>
      </c>
      <c r="L11" s="349" t="e">
        <f aca="false">(K11/H11)*100</f>
        <v>#DIV/0!</v>
      </c>
      <c r="M11" s="209"/>
      <c r="N11" s="351"/>
    </row>
    <row r="12" customFormat="false" ht="15" hidden="false" customHeight="false" outlineLevel="0" collapsed="false">
      <c r="A12" s="342" t="n">
        <v>6</v>
      </c>
      <c r="B12" s="343"/>
      <c r="C12" s="352"/>
      <c r="D12" s="353"/>
      <c r="E12" s="346"/>
      <c r="F12" s="347"/>
      <c r="G12" s="354"/>
      <c r="H12" s="349" t="n">
        <f aca="false">F12*G12</f>
        <v>0</v>
      </c>
      <c r="I12" s="350"/>
      <c r="J12" s="349" t="n">
        <f aca="false">G12*I12</f>
        <v>0</v>
      </c>
      <c r="K12" s="349" t="n">
        <f aca="false">H12-J12</f>
        <v>0</v>
      </c>
      <c r="L12" s="349" t="e">
        <f aca="false">(K12/H12)*100</f>
        <v>#DIV/0!</v>
      </c>
      <c r="M12" s="209"/>
      <c r="N12" s="351"/>
    </row>
    <row r="13" customFormat="false" ht="15" hidden="false" customHeight="false" outlineLevel="0" collapsed="false">
      <c r="A13" s="342" t="n">
        <v>7</v>
      </c>
      <c r="B13" s="343"/>
      <c r="C13" s="352"/>
      <c r="D13" s="353"/>
      <c r="E13" s="346"/>
      <c r="F13" s="347"/>
      <c r="G13" s="354"/>
      <c r="H13" s="349" t="n">
        <f aca="false">F13*G13</f>
        <v>0</v>
      </c>
      <c r="I13" s="350"/>
      <c r="J13" s="349" t="n">
        <f aca="false">G13*I13</f>
        <v>0</v>
      </c>
      <c r="K13" s="349" t="n">
        <f aca="false">H13-J13</f>
        <v>0</v>
      </c>
      <c r="L13" s="349" t="e">
        <f aca="false">(K13/H13)*100</f>
        <v>#DIV/0!</v>
      </c>
      <c r="M13" s="209"/>
      <c r="N13" s="351"/>
    </row>
    <row r="14" customFormat="false" ht="15" hidden="false" customHeight="false" outlineLevel="0" collapsed="false">
      <c r="A14" s="342" t="n">
        <v>8</v>
      </c>
      <c r="B14" s="343"/>
      <c r="C14" s="352"/>
      <c r="D14" s="353"/>
      <c r="E14" s="346"/>
      <c r="F14" s="347"/>
      <c r="G14" s="354"/>
      <c r="H14" s="349" t="n">
        <f aca="false">F14*G14</f>
        <v>0</v>
      </c>
      <c r="I14" s="350"/>
      <c r="J14" s="349" t="n">
        <f aca="false">G14*I14</f>
        <v>0</v>
      </c>
      <c r="K14" s="349" t="n">
        <f aca="false">H14-J14</f>
        <v>0</v>
      </c>
      <c r="L14" s="349" t="e">
        <f aca="false">(K14/H14)*100</f>
        <v>#DIV/0!</v>
      </c>
      <c r="M14" s="209"/>
      <c r="N14" s="351"/>
    </row>
    <row r="15" customFormat="false" ht="15" hidden="false" customHeight="false" outlineLevel="0" collapsed="false">
      <c r="A15" s="342" t="n">
        <v>9</v>
      </c>
      <c r="B15" s="343"/>
      <c r="C15" s="352"/>
      <c r="D15" s="353"/>
      <c r="E15" s="346"/>
      <c r="F15" s="347"/>
      <c r="G15" s="354"/>
      <c r="H15" s="349" t="n">
        <f aca="false">F15*G15</f>
        <v>0</v>
      </c>
      <c r="I15" s="350"/>
      <c r="J15" s="349" t="n">
        <f aca="false">G15*I15</f>
        <v>0</v>
      </c>
      <c r="K15" s="349" t="n">
        <f aca="false">H15-J15</f>
        <v>0</v>
      </c>
      <c r="L15" s="349" t="e">
        <f aca="false">(K15/H15)*100</f>
        <v>#DIV/0!</v>
      </c>
      <c r="M15" s="209"/>
      <c r="N15" s="351"/>
    </row>
    <row r="16" customFormat="false" ht="15" hidden="false" customHeight="false" outlineLevel="0" collapsed="false">
      <c r="A16" s="342" t="n">
        <v>10</v>
      </c>
      <c r="B16" s="343"/>
      <c r="C16" s="352"/>
      <c r="D16" s="353"/>
      <c r="E16" s="346"/>
      <c r="F16" s="347"/>
      <c r="G16" s="354"/>
      <c r="H16" s="349" t="n">
        <f aca="false">F16*G16</f>
        <v>0</v>
      </c>
      <c r="I16" s="350"/>
      <c r="J16" s="349" t="n">
        <f aca="false">G16*I16</f>
        <v>0</v>
      </c>
      <c r="K16" s="349" t="n">
        <f aca="false">H16-J16</f>
        <v>0</v>
      </c>
      <c r="L16" s="349" t="e">
        <f aca="false">(K16/H16)*100</f>
        <v>#DIV/0!</v>
      </c>
      <c r="M16" s="209"/>
      <c r="N16" s="351"/>
    </row>
    <row r="17" customFormat="false" ht="15" hidden="false" customHeight="false" outlineLevel="0" collapsed="false">
      <c r="A17" s="342" t="n">
        <v>11</v>
      </c>
      <c r="B17" s="343"/>
      <c r="C17" s="352"/>
      <c r="D17" s="353"/>
      <c r="E17" s="346"/>
      <c r="F17" s="347"/>
      <c r="G17" s="354"/>
      <c r="H17" s="349" t="n">
        <f aca="false">F17*G17</f>
        <v>0</v>
      </c>
      <c r="I17" s="350"/>
      <c r="J17" s="349" t="n">
        <f aca="false">G17*I17</f>
        <v>0</v>
      </c>
      <c r="K17" s="349" t="n">
        <f aca="false">H17-J17</f>
        <v>0</v>
      </c>
      <c r="L17" s="349" t="e">
        <f aca="false">(K17/H17)*100</f>
        <v>#DIV/0!</v>
      </c>
      <c r="M17" s="209"/>
      <c r="N17" s="351"/>
    </row>
    <row r="18" customFormat="false" ht="15" hidden="false" customHeight="false" outlineLevel="0" collapsed="false">
      <c r="A18" s="342" t="n">
        <v>12</v>
      </c>
      <c r="B18" s="343"/>
      <c r="C18" s="352"/>
      <c r="D18" s="353"/>
      <c r="E18" s="346"/>
      <c r="F18" s="347"/>
      <c r="G18" s="354"/>
      <c r="H18" s="349" t="n">
        <f aca="false">F18*G18</f>
        <v>0</v>
      </c>
      <c r="I18" s="350"/>
      <c r="J18" s="349" t="n">
        <f aca="false">G18*I18</f>
        <v>0</v>
      </c>
      <c r="K18" s="349" t="n">
        <f aca="false">H18-J18</f>
        <v>0</v>
      </c>
      <c r="L18" s="349" t="e">
        <f aca="false">(K18/H18)*100</f>
        <v>#DIV/0!</v>
      </c>
      <c r="M18" s="209"/>
      <c r="N18" s="351"/>
    </row>
    <row r="19" customFormat="false" ht="15" hidden="false" customHeight="false" outlineLevel="0" collapsed="false">
      <c r="A19" s="342" t="n">
        <v>13</v>
      </c>
      <c r="B19" s="343"/>
      <c r="C19" s="352"/>
      <c r="D19" s="353"/>
      <c r="E19" s="346"/>
      <c r="F19" s="347"/>
      <c r="G19" s="354"/>
      <c r="H19" s="349" t="n">
        <f aca="false">F19*G19</f>
        <v>0</v>
      </c>
      <c r="I19" s="350"/>
      <c r="J19" s="349" t="n">
        <f aca="false">G19*I19</f>
        <v>0</v>
      </c>
      <c r="K19" s="349" t="n">
        <f aca="false">H19-J19</f>
        <v>0</v>
      </c>
      <c r="L19" s="349" t="e">
        <f aca="false">(K19/H19)*100</f>
        <v>#DIV/0!</v>
      </c>
      <c r="M19" s="209"/>
      <c r="N19" s="351"/>
    </row>
    <row r="20" customFormat="false" ht="15.75" hidden="false" customHeight="true" outlineLevel="0" collapsed="false">
      <c r="A20" s="357" t="s">
        <v>201</v>
      </c>
      <c r="B20" s="357"/>
      <c r="C20" s="358" t="s">
        <v>202</v>
      </c>
      <c r="D20" s="359" t="n">
        <f aca="false">SUM(D7:D19)</f>
        <v>0</v>
      </c>
      <c r="E20" s="358" t="s">
        <v>202</v>
      </c>
      <c r="F20" s="358" t="s">
        <v>202</v>
      </c>
      <c r="G20" s="358" t="s">
        <v>202</v>
      </c>
      <c r="H20" s="359" t="n">
        <f aca="false">SUM(H7:H19)</f>
        <v>0</v>
      </c>
      <c r="I20" s="358" t="s">
        <v>202</v>
      </c>
      <c r="J20" s="358" t="s">
        <v>202</v>
      </c>
      <c r="K20" s="359" t="n">
        <f aca="false">SUM(K7:K19)</f>
        <v>0</v>
      </c>
      <c r="L20" s="359" t="e">
        <f aca="false">(K20/H20)*100</f>
        <v>#DIV/0!</v>
      </c>
      <c r="M20" s="360" t="n">
        <f aca="false">SUM(M7:M19)</f>
        <v>0</v>
      </c>
      <c r="N20" s="361" t="n">
        <f aca="false">SUM(N7:N19)</f>
        <v>0</v>
      </c>
    </row>
    <row r="21" customFormat="false" ht="15" hidden="false" customHeight="false" outlineLevel="0" collapsed="false">
      <c r="A21" s="362"/>
      <c r="B21" s="362"/>
      <c r="C21" s="362"/>
      <c r="D21" s="362"/>
      <c r="E21" s="362"/>
      <c r="F21" s="362"/>
      <c r="G21" s="362"/>
      <c r="H21" s="362"/>
      <c r="I21" s="362"/>
      <c r="J21" s="362"/>
      <c r="M21" s="363"/>
      <c r="N21" s="363"/>
    </row>
    <row r="22" customFormat="false" ht="15" hidden="false" customHeight="false" outlineLevel="0" collapsed="false">
      <c r="A22" s="55"/>
      <c r="B22" s="56" t="s">
        <v>244</v>
      </c>
      <c r="C22" s="56"/>
      <c r="D22" s="56"/>
      <c r="E22" s="56"/>
      <c r="F22" s="56"/>
      <c r="G22" s="56"/>
      <c r="M22" s="363"/>
      <c r="N22" s="363"/>
    </row>
    <row r="23" customFormat="false" ht="17.25" hidden="false" customHeight="true" outlineLevel="0" collapsed="false">
      <c r="A23" s="331" t="s">
        <v>215</v>
      </c>
      <c r="B23" s="56" t="s">
        <v>265</v>
      </c>
      <c r="C23" s="56"/>
      <c r="D23" s="56"/>
      <c r="E23" s="56"/>
      <c r="F23" s="56"/>
      <c r="M23" s="363"/>
      <c r="N23" s="363"/>
    </row>
    <row r="24" customFormat="false" ht="17.25" hidden="false" customHeight="true" outlineLevel="0" collapsed="false">
      <c r="A24" s="331" t="s">
        <v>217</v>
      </c>
      <c r="B24" s="56" t="s">
        <v>265</v>
      </c>
      <c r="C24" s="56"/>
      <c r="D24" s="56"/>
      <c r="E24" s="56"/>
      <c r="F24" s="56"/>
      <c r="M24" s="363"/>
      <c r="N24" s="363"/>
    </row>
    <row r="25" customFormat="false" ht="17.25" hidden="false" customHeight="true" outlineLevel="0" collapsed="false">
      <c r="A25" s="331" t="s">
        <v>218</v>
      </c>
      <c r="B25" s="56" t="s">
        <v>265</v>
      </c>
      <c r="C25" s="56"/>
      <c r="D25" s="56"/>
      <c r="E25" s="56"/>
      <c r="F25" s="56"/>
      <c r="M25" s="363"/>
      <c r="N25" s="363"/>
    </row>
    <row r="26" customFormat="false" ht="17.25" hidden="false" customHeight="true" outlineLevel="0" collapsed="false">
      <c r="A26" s="331" t="s">
        <v>219</v>
      </c>
      <c r="B26" s="56" t="s">
        <v>265</v>
      </c>
      <c r="C26" s="56"/>
      <c r="D26" s="56"/>
      <c r="E26" s="56"/>
      <c r="F26" s="56"/>
      <c r="M26" s="363"/>
      <c r="N26" s="363"/>
    </row>
    <row r="27" customFormat="false" ht="17.25" hidden="false" customHeight="true" outlineLevel="0" collapsed="false">
      <c r="A27" s="331" t="s">
        <v>152</v>
      </c>
      <c r="B27" s="56" t="s">
        <v>265</v>
      </c>
      <c r="C27" s="56"/>
      <c r="D27" s="56"/>
      <c r="E27" s="56"/>
      <c r="F27" s="56"/>
      <c r="M27" s="363"/>
      <c r="N27" s="363"/>
    </row>
    <row r="28" customFormat="false" ht="15" hidden="false" customHeight="false" outlineLevel="0" collapsed="false">
      <c r="I28" s="269" t="s">
        <v>220</v>
      </c>
      <c r="J28" s="269"/>
      <c r="K28" s="269"/>
      <c r="L28" s="269"/>
      <c r="M28" s="363"/>
      <c r="N28" s="363"/>
    </row>
    <row r="29" customFormat="false" ht="15" hidden="false" customHeight="false" outlineLevel="0" collapsed="false">
      <c r="I29" s="268" t="s">
        <v>154</v>
      </c>
      <c r="J29" s="268"/>
      <c r="K29" s="268"/>
      <c r="L29" s="268"/>
      <c r="M29" s="363"/>
      <c r="N29" s="363"/>
    </row>
    <row r="1048576" customFormat="false" ht="15" hidden="false" customHeight="false" outlineLevel="0" collapsed="false"/>
  </sheetData>
  <sheetProtection sheet="true" objects="true" scenarios="true"/>
  <mergeCells count="26">
    <mergeCell ref="A1:G1"/>
    <mergeCell ref="K1:L1"/>
    <mergeCell ref="A2:C2"/>
    <mergeCell ref="D2:I2"/>
    <mergeCell ref="A4:A5"/>
    <mergeCell ref="B4:B5"/>
    <mergeCell ref="C4:C5"/>
    <mergeCell ref="D4:D5"/>
    <mergeCell ref="E4:E5"/>
    <mergeCell ref="F4:F5"/>
    <mergeCell ref="G4:G5"/>
    <mergeCell ref="H4:H5"/>
    <mergeCell ref="I4:J4"/>
    <mergeCell ref="K4:K5"/>
    <mergeCell ref="L4:L5"/>
    <mergeCell ref="M4:M5"/>
    <mergeCell ref="N4:N5"/>
    <mergeCell ref="A20:B20"/>
    <mergeCell ref="B22:G22"/>
    <mergeCell ref="B23:F23"/>
    <mergeCell ref="B24:F24"/>
    <mergeCell ref="B25:F25"/>
    <mergeCell ref="B26:F26"/>
    <mergeCell ref="B27:F27"/>
    <mergeCell ref="I28:L28"/>
    <mergeCell ref="I29:L29"/>
  </mergeCells>
  <printOptions headings="false" gridLines="false" gridLinesSet="true" horizontalCentered="false" verticalCentered="false"/>
  <pageMargins left="0.25" right="0.0520833333333333" top="0.75" bottom="0.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J41"/>
  <sheetViews>
    <sheetView windowProtection="false" showFormulas="false" showGridLines="true" showRowColHeaders="true" showZeros="true" rightToLeft="false" tabSelected="false" showOutlineSymbols="true" defaultGridColor="true" view="pageBreakPreview" topLeftCell="A31" colorId="64" zoomScale="80" zoomScaleNormal="90" zoomScalePageLayoutView="80" workbookViewId="0">
      <selection pane="topLeft" activeCell="E20" activeCellId="0" sqref="E20"/>
    </sheetView>
  </sheetViews>
  <sheetFormatPr defaultRowHeight="15"/>
  <cols>
    <col collapsed="false" hidden="false" max="1" min="1" style="332" width="4.05102040816327"/>
    <col collapsed="false" hidden="false" max="2" min="2" style="332" width="34.4234693877551"/>
    <col collapsed="false" hidden="false" max="3" min="3" style="332" width="11.2040816326531"/>
    <col collapsed="false" hidden="false" max="4" min="4" style="332" width="19.5714285714286"/>
    <col collapsed="false" hidden="false" max="5" min="5" style="332" width="16.7397959183673"/>
    <col collapsed="false" hidden="false" max="1025" min="6" style="332" width="9.04591836734694"/>
  </cols>
  <sheetData>
    <row r="1" customFormat="false" ht="23.25" hidden="false" customHeight="true" outlineLevel="0" collapsed="false">
      <c r="A1" s="364" t="s">
        <v>266</v>
      </c>
      <c r="B1" s="364"/>
      <c r="C1" s="364"/>
      <c r="D1" s="304" t="s">
        <v>2</v>
      </c>
      <c r="E1" s="131" t="str">
        <f aca="false">Protokół!K1</f>
        <v>B</v>
      </c>
      <c r="H1" s="365"/>
      <c r="I1" s="366"/>
      <c r="J1" s="365"/>
    </row>
    <row r="2" s="370" customFormat="true" ht="17.25" hidden="false" customHeight="true" outlineLevel="0" collapsed="false">
      <c r="A2" s="367"/>
      <c r="B2" s="368" t="s">
        <v>8</v>
      </c>
      <c r="C2" s="369" t="str">
        <f aca="false">Protokół!G8</f>
        <v>……………………………………………</v>
      </c>
      <c r="D2" s="369"/>
      <c r="E2" s="369"/>
    </row>
    <row r="3" customFormat="false" ht="6.75" hidden="false" customHeight="true" outlineLevel="0" collapsed="false">
      <c r="A3" s="371"/>
    </row>
    <row r="4" customFormat="false" ht="48" hidden="false" customHeight="true" outlineLevel="0" collapsed="false">
      <c r="A4" s="235" t="s">
        <v>267</v>
      </c>
      <c r="B4" s="236" t="s">
        <v>268</v>
      </c>
      <c r="C4" s="236" t="s">
        <v>269</v>
      </c>
      <c r="D4" s="236" t="s">
        <v>270</v>
      </c>
      <c r="E4" s="372" t="s">
        <v>271</v>
      </c>
    </row>
    <row r="5" customFormat="false" ht="15" hidden="false" customHeight="false" outlineLevel="0" collapsed="false">
      <c r="A5" s="373" t="n">
        <v>1</v>
      </c>
      <c r="B5" s="374" t="n">
        <v>2</v>
      </c>
      <c r="C5" s="374" t="n">
        <v>3</v>
      </c>
      <c r="D5" s="374" t="n">
        <v>4</v>
      </c>
      <c r="E5" s="375" t="n">
        <v>5</v>
      </c>
    </row>
    <row r="6" customFormat="false" ht="20.25" hidden="false" customHeight="true" outlineLevel="0" collapsed="false">
      <c r="A6" s="252" t="n">
        <v>1</v>
      </c>
      <c r="B6" s="376"/>
      <c r="C6" s="377"/>
      <c r="D6" s="378"/>
      <c r="E6" s="379"/>
    </row>
    <row r="7" customFormat="false" ht="20.25" hidden="false" customHeight="true" outlineLevel="0" collapsed="false">
      <c r="A7" s="252" t="n">
        <v>2</v>
      </c>
      <c r="B7" s="376"/>
      <c r="C7" s="377"/>
      <c r="D7" s="378"/>
      <c r="E7" s="379"/>
    </row>
    <row r="8" customFormat="false" ht="20.25" hidden="false" customHeight="true" outlineLevel="0" collapsed="false">
      <c r="A8" s="380" t="n">
        <v>3</v>
      </c>
      <c r="B8" s="376"/>
      <c r="C8" s="377"/>
      <c r="D8" s="378"/>
      <c r="E8" s="379"/>
    </row>
    <row r="9" customFormat="false" ht="20.25" hidden="false" customHeight="true" outlineLevel="0" collapsed="false">
      <c r="A9" s="380" t="n">
        <v>4</v>
      </c>
      <c r="B9" s="376"/>
      <c r="C9" s="377"/>
      <c r="D9" s="378"/>
      <c r="E9" s="379"/>
    </row>
    <row r="10" customFormat="false" ht="20.25" hidden="false" customHeight="true" outlineLevel="0" collapsed="false">
      <c r="A10" s="380" t="n">
        <v>5</v>
      </c>
      <c r="B10" s="376"/>
      <c r="C10" s="377"/>
      <c r="D10" s="378"/>
      <c r="E10" s="379"/>
    </row>
    <row r="11" customFormat="false" ht="20.25" hidden="false" customHeight="true" outlineLevel="0" collapsed="false">
      <c r="A11" s="380" t="n">
        <v>6</v>
      </c>
      <c r="B11" s="376"/>
      <c r="C11" s="377"/>
      <c r="D11" s="378"/>
      <c r="E11" s="379"/>
    </row>
    <row r="12" customFormat="false" ht="20.25" hidden="false" customHeight="true" outlineLevel="0" collapsed="false">
      <c r="A12" s="380" t="n">
        <v>7</v>
      </c>
      <c r="B12" s="376"/>
      <c r="C12" s="377"/>
      <c r="D12" s="378"/>
      <c r="E12" s="379"/>
    </row>
    <row r="13" customFormat="false" ht="20.25" hidden="false" customHeight="true" outlineLevel="0" collapsed="false">
      <c r="A13" s="380" t="n">
        <v>8</v>
      </c>
      <c r="B13" s="376"/>
      <c r="C13" s="377"/>
      <c r="D13" s="378"/>
      <c r="E13" s="379"/>
    </row>
    <row r="14" customFormat="false" ht="20.25" hidden="false" customHeight="true" outlineLevel="0" collapsed="false">
      <c r="A14" s="380" t="n">
        <v>9</v>
      </c>
      <c r="B14" s="376"/>
      <c r="C14" s="377"/>
      <c r="D14" s="378"/>
      <c r="E14" s="379"/>
    </row>
    <row r="15" customFormat="false" ht="20.25" hidden="false" customHeight="true" outlineLevel="0" collapsed="false">
      <c r="A15" s="380" t="n">
        <v>10</v>
      </c>
      <c r="B15" s="376"/>
      <c r="C15" s="377"/>
      <c r="D15" s="378"/>
      <c r="E15" s="379"/>
    </row>
    <row r="16" customFormat="false" ht="15.75" hidden="false" customHeight="true" outlineLevel="0" collapsed="false">
      <c r="A16" s="381" t="s">
        <v>272</v>
      </c>
      <c r="B16" s="381"/>
      <c r="C16" s="382" t="s">
        <v>202</v>
      </c>
      <c r="D16" s="383" t="s">
        <v>202</v>
      </c>
      <c r="E16" s="384" t="n">
        <f aca="false">ROUND(SUM(E6:E15),2)</f>
        <v>0</v>
      </c>
    </row>
    <row r="17" customFormat="false" ht="11.25" hidden="false" customHeight="true" outlineLevel="0" collapsed="false"/>
    <row r="18" customFormat="false" ht="26.25" hidden="false" customHeight="true" outlineLevel="0" collapsed="false">
      <c r="A18" s="235" t="s">
        <v>267</v>
      </c>
      <c r="B18" s="236" t="s">
        <v>273</v>
      </c>
      <c r="C18" s="236"/>
      <c r="D18" s="372" t="s">
        <v>274</v>
      </c>
    </row>
    <row r="19" customFormat="false" ht="15" hidden="false" customHeight="false" outlineLevel="0" collapsed="false">
      <c r="A19" s="373" t="n">
        <v>1</v>
      </c>
      <c r="B19" s="374" t="n">
        <v>2</v>
      </c>
      <c r="C19" s="374"/>
      <c r="D19" s="375" t="n">
        <v>3</v>
      </c>
      <c r="E19" s="177"/>
    </row>
    <row r="20" customFormat="false" ht="20.25" hidden="false" customHeight="true" outlineLevel="0" collapsed="false">
      <c r="A20" s="252" t="n">
        <v>1</v>
      </c>
      <c r="B20" s="385"/>
      <c r="C20" s="385"/>
      <c r="D20" s="386"/>
      <c r="E20" s="387"/>
    </row>
    <row r="21" customFormat="false" ht="20.25" hidden="false" customHeight="true" outlineLevel="0" collapsed="false">
      <c r="A21" s="252" t="n">
        <v>2</v>
      </c>
      <c r="B21" s="385"/>
      <c r="C21" s="385"/>
      <c r="D21" s="386"/>
      <c r="E21" s="387"/>
    </row>
    <row r="22" customFormat="false" ht="20.25" hidden="false" customHeight="true" outlineLevel="0" collapsed="false">
      <c r="A22" s="380" t="n">
        <v>3</v>
      </c>
      <c r="B22" s="385"/>
      <c r="C22" s="385"/>
      <c r="D22" s="386"/>
      <c r="E22" s="387"/>
    </row>
    <row r="23" customFormat="false" ht="20.25" hidden="false" customHeight="true" outlineLevel="0" collapsed="false">
      <c r="A23" s="380" t="n">
        <v>4</v>
      </c>
      <c r="B23" s="385"/>
      <c r="C23" s="385"/>
      <c r="D23" s="386"/>
      <c r="E23" s="387"/>
    </row>
    <row r="24" customFormat="false" ht="20.25" hidden="false" customHeight="true" outlineLevel="0" collapsed="false">
      <c r="A24" s="380" t="n">
        <v>5</v>
      </c>
      <c r="B24" s="385"/>
      <c r="C24" s="385"/>
      <c r="D24" s="386"/>
      <c r="E24" s="387"/>
    </row>
    <row r="25" customFormat="false" ht="15.75" hidden="false" customHeight="true" outlineLevel="0" collapsed="false">
      <c r="A25" s="357" t="s">
        <v>272</v>
      </c>
      <c r="B25" s="357"/>
      <c r="C25" s="357"/>
      <c r="D25" s="384" t="n">
        <f aca="false">ROUND(SUM(D20:D24),2)</f>
        <v>0</v>
      </c>
    </row>
    <row r="26" customFormat="false" ht="11.25" hidden="false" customHeight="true" outlineLevel="0" collapsed="false"/>
    <row r="27" customFormat="false" ht="23.25" hidden="false" customHeight="true" outlineLevel="0" collapsed="false">
      <c r="A27" s="235" t="s">
        <v>267</v>
      </c>
      <c r="B27" s="236" t="s">
        <v>275</v>
      </c>
      <c r="C27" s="236"/>
      <c r="D27" s="372" t="s">
        <v>274</v>
      </c>
    </row>
    <row r="28" customFormat="false" ht="15" hidden="false" customHeight="false" outlineLevel="0" collapsed="false">
      <c r="A28" s="373" t="n">
        <v>1</v>
      </c>
      <c r="B28" s="374" t="n">
        <v>2</v>
      </c>
      <c r="C28" s="374"/>
      <c r="D28" s="375" t="n">
        <v>3</v>
      </c>
    </row>
    <row r="29" customFormat="false" ht="20.25" hidden="false" customHeight="true" outlineLevel="0" collapsed="false">
      <c r="A29" s="252" t="n">
        <v>1</v>
      </c>
      <c r="B29" s="385"/>
      <c r="C29" s="385"/>
      <c r="D29" s="386"/>
    </row>
    <row r="30" customFormat="false" ht="20.25" hidden="false" customHeight="true" outlineLevel="0" collapsed="false">
      <c r="A30" s="252" t="n">
        <v>2</v>
      </c>
      <c r="B30" s="385"/>
      <c r="C30" s="385"/>
      <c r="D30" s="386"/>
    </row>
    <row r="31" customFormat="false" ht="20.25" hidden="false" customHeight="true" outlineLevel="0" collapsed="false">
      <c r="A31" s="380" t="n">
        <v>3</v>
      </c>
      <c r="B31" s="385"/>
      <c r="C31" s="385"/>
      <c r="D31" s="386"/>
    </row>
    <row r="32" customFormat="false" ht="20.25" hidden="false" customHeight="true" outlineLevel="0" collapsed="false">
      <c r="A32" s="380" t="n">
        <v>4</v>
      </c>
      <c r="B32" s="385"/>
      <c r="C32" s="385"/>
      <c r="D32" s="386"/>
    </row>
    <row r="33" customFormat="false" ht="20.25" hidden="false" customHeight="true" outlineLevel="0" collapsed="false">
      <c r="A33" s="380" t="n">
        <v>5</v>
      </c>
      <c r="B33" s="385"/>
      <c r="C33" s="385"/>
      <c r="D33" s="386"/>
    </row>
    <row r="34" customFormat="false" ht="15.75" hidden="false" customHeight="true" outlineLevel="0" collapsed="false">
      <c r="A34" s="357" t="s">
        <v>272</v>
      </c>
      <c r="B34" s="357"/>
      <c r="C34" s="357"/>
      <c r="D34" s="384" t="n">
        <f aca="false">ROUND(SUM(D29:D33),2)</f>
        <v>0</v>
      </c>
    </row>
    <row r="35" customFormat="false" ht="11.25" hidden="false" customHeight="true" outlineLevel="0" collapsed="false"/>
    <row r="36" customFormat="false" ht="15" hidden="false" customHeight="false" outlineLevel="0" collapsed="false">
      <c r="A36" s="72" t="s">
        <v>244</v>
      </c>
      <c r="B36" s="72"/>
      <c r="C36" s="72"/>
      <c r="D36" s="72"/>
      <c r="E36" s="367"/>
    </row>
    <row r="37" customFormat="false" ht="16.5" hidden="false" customHeight="true" outlineLevel="0" collapsed="false">
      <c r="A37" s="388" t="s">
        <v>215</v>
      </c>
      <c r="B37" s="389" t="s">
        <v>276</v>
      </c>
      <c r="C37" s="389"/>
      <c r="D37" s="390"/>
    </row>
    <row r="38" customFormat="false" ht="16.5" hidden="false" customHeight="true" outlineLevel="0" collapsed="false">
      <c r="A38" s="388" t="s">
        <v>217</v>
      </c>
      <c r="B38" s="389" t="s">
        <v>276</v>
      </c>
      <c r="C38" s="389"/>
      <c r="D38" s="390"/>
    </row>
    <row r="39" customFormat="false" ht="16.5" hidden="false" customHeight="true" outlineLevel="0" collapsed="false">
      <c r="A39" s="388" t="s">
        <v>218</v>
      </c>
      <c r="B39" s="389" t="s">
        <v>276</v>
      </c>
      <c r="C39" s="389"/>
      <c r="D39" s="390"/>
    </row>
    <row r="40" customFormat="false" ht="16.5" hidden="false" customHeight="true" outlineLevel="0" collapsed="false">
      <c r="A40" s="388" t="s">
        <v>219</v>
      </c>
      <c r="B40" s="389" t="s">
        <v>276</v>
      </c>
      <c r="C40" s="389"/>
      <c r="D40" s="389" t="s">
        <v>153</v>
      </c>
      <c r="E40" s="389"/>
    </row>
    <row r="41" customFormat="false" ht="16.5" hidden="false" customHeight="true" outlineLevel="0" collapsed="false">
      <c r="A41" s="388" t="s">
        <v>152</v>
      </c>
      <c r="B41" s="389" t="s">
        <v>276</v>
      </c>
      <c r="C41" s="389"/>
      <c r="D41" s="58" t="s">
        <v>154</v>
      </c>
      <c r="E41" s="58"/>
    </row>
  </sheetData>
  <sheetProtection sheet="true" objects="true" scenarios="true"/>
  <mergeCells count="27">
    <mergeCell ref="A1:C1"/>
    <mergeCell ref="C2:E2"/>
    <mergeCell ref="A16:B16"/>
    <mergeCell ref="B18:C18"/>
    <mergeCell ref="B19:C19"/>
    <mergeCell ref="B20:C20"/>
    <mergeCell ref="B21:C21"/>
    <mergeCell ref="B22:C22"/>
    <mergeCell ref="B23:C23"/>
    <mergeCell ref="B24:C24"/>
    <mergeCell ref="A25:C25"/>
    <mergeCell ref="B27:C27"/>
    <mergeCell ref="B28:C28"/>
    <mergeCell ref="B29:C29"/>
    <mergeCell ref="B30:C30"/>
    <mergeCell ref="B31:C31"/>
    <mergeCell ref="B32:C32"/>
    <mergeCell ref="B33:C33"/>
    <mergeCell ref="A34:C34"/>
    <mergeCell ref="A36:D36"/>
    <mergeCell ref="B37:C37"/>
    <mergeCell ref="B38:C38"/>
    <mergeCell ref="B39:C39"/>
    <mergeCell ref="B40:C40"/>
    <mergeCell ref="D40:E40"/>
    <mergeCell ref="B41:C41"/>
    <mergeCell ref="D41:E41"/>
  </mergeCells>
  <printOptions headings="false" gridLines="false" gridLinesSet="true" horizontalCentered="false" verticalCentered="false"/>
  <pageMargins left="0.7" right="0.7" top="0.625" bottom="0.481944444444444"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K31"/>
  <sheetViews>
    <sheetView windowProtection="false" showFormulas="false" showGridLines="true" showRowColHeaders="true" showZeros="true" rightToLeft="false" tabSelected="false" showOutlineSymbols="true" defaultGridColor="true" view="pageBreakPreview" topLeftCell="A7" colorId="64" zoomScale="100" zoomScaleNormal="90" zoomScalePageLayoutView="100" workbookViewId="0">
      <selection pane="topLeft" activeCell="K31" activeCellId="0" sqref="K31"/>
    </sheetView>
  </sheetViews>
  <sheetFormatPr defaultRowHeight="12"/>
  <cols>
    <col collapsed="false" hidden="false" max="1" min="1" style="55" width="3.64285714285714"/>
    <col collapsed="false" hidden="false" max="2" min="2" style="55" width="12.4183673469388"/>
    <col collapsed="false" hidden="false" max="3" min="3" style="55" width="26.4591836734694"/>
    <col collapsed="false" hidden="false" max="4" min="4" style="55" width="10.530612244898"/>
    <col collapsed="false" hidden="false" max="5" min="5" style="55" width="7.4234693877551"/>
    <col collapsed="false" hidden="false" max="6" min="6" style="55" width="12.1479591836735"/>
    <col collapsed="false" hidden="false" max="7" min="7" style="55" width="10.6632653061225"/>
    <col collapsed="false" hidden="false" max="8" min="8" style="55" width="11.8775510204082"/>
    <col collapsed="false" hidden="false" max="9" min="9" style="55" width="12.1479591836735"/>
    <col collapsed="false" hidden="false" max="10" min="10" style="55" width="15.7959183673469"/>
    <col collapsed="false" hidden="false" max="11" min="11" style="55" width="16.6020408163265"/>
    <col collapsed="false" hidden="false" max="257" min="12" style="55" width="9.04591836734694"/>
    <col collapsed="false" hidden="false" max="258" min="258" style="55" width="4.86224489795918"/>
    <col collapsed="false" hidden="false" max="259" min="259" style="55" width="34.1530612244898"/>
    <col collapsed="false" hidden="false" max="260" min="260" style="55" width="11.2040816326531"/>
    <col collapsed="false" hidden="false" max="261" min="261" style="55" width="10.6632653061225"/>
    <col collapsed="false" hidden="false" max="262" min="262" style="55" width="10.8010204081633"/>
    <col collapsed="false" hidden="false" max="263" min="263" style="55" width="10.6632653061225"/>
    <col collapsed="false" hidden="false" max="264" min="264" style="55" width="12.1479591836735"/>
    <col collapsed="false" hidden="false" max="265" min="265" style="55" width="11.0714285714286"/>
    <col collapsed="false" hidden="false" max="266" min="266" style="55" width="17.4132653061224"/>
    <col collapsed="false" hidden="false" max="267" min="267" style="55" width="19.9795918367347"/>
    <col collapsed="false" hidden="false" max="513" min="268" style="55" width="9.04591836734694"/>
    <col collapsed="false" hidden="false" max="514" min="514" style="55" width="4.86224489795918"/>
    <col collapsed="false" hidden="false" max="515" min="515" style="55" width="34.1530612244898"/>
    <col collapsed="false" hidden="false" max="516" min="516" style="55" width="11.2040816326531"/>
    <col collapsed="false" hidden="false" max="517" min="517" style="55" width="10.6632653061225"/>
    <col collapsed="false" hidden="false" max="518" min="518" style="55" width="10.8010204081633"/>
    <col collapsed="false" hidden="false" max="519" min="519" style="55" width="10.6632653061225"/>
    <col collapsed="false" hidden="false" max="520" min="520" style="55" width="12.1479591836735"/>
    <col collapsed="false" hidden="false" max="521" min="521" style="55" width="11.0714285714286"/>
    <col collapsed="false" hidden="false" max="522" min="522" style="55" width="17.4132653061224"/>
    <col collapsed="false" hidden="false" max="523" min="523" style="55" width="19.9795918367347"/>
    <col collapsed="false" hidden="false" max="769" min="524" style="55" width="9.04591836734694"/>
    <col collapsed="false" hidden="false" max="770" min="770" style="55" width="4.86224489795918"/>
    <col collapsed="false" hidden="false" max="771" min="771" style="55" width="34.1530612244898"/>
    <col collapsed="false" hidden="false" max="772" min="772" style="55" width="11.2040816326531"/>
    <col collapsed="false" hidden="false" max="773" min="773" style="55" width="10.6632653061225"/>
    <col collapsed="false" hidden="false" max="774" min="774" style="55" width="10.8010204081633"/>
    <col collapsed="false" hidden="false" max="775" min="775" style="55" width="10.6632653061225"/>
    <col collapsed="false" hidden="false" max="776" min="776" style="55" width="12.1479591836735"/>
    <col collapsed="false" hidden="false" max="777" min="777" style="55" width="11.0714285714286"/>
    <col collapsed="false" hidden="false" max="778" min="778" style="55" width="17.4132653061224"/>
    <col collapsed="false" hidden="false" max="779" min="779" style="55" width="19.9795918367347"/>
    <col collapsed="false" hidden="false" max="1025" min="780" style="55" width="9.04591836734694"/>
  </cols>
  <sheetData>
    <row r="1" customFormat="false" ht="12.75" hidden="false" customHeight="true" outlineLevel="0" collapsed="false">
      <c r="A1" s="170" t="s">
        <v>277</v>
      </c>
      <c r="B1" s="170"/>
      <c r="C1" s="170"/>
      <c r="D1" s="170"/>
      <c r="E1" s="170"/>
      <c r="F1" s="170"/>
      <c r="G1" s="170"/>
      <c r="H1" s="172"/>
      <c r="I1" s="391" t="s">
        <v>2</v>
      </c>
      <c r="J1" s="391"/>
      <c r="K1" s="131" t="str">
        <f aca="false">Protokół!K1</f>
        <v>B</v>
      </c>
    </row>
    <row r="2" customFormat="false" ht="12" hidden="false" customHeight="true" outlineLevel="0" collapsed="false">
      <c r="A2" s="174" t="s">
        <v>8</v>
      </c>
      <c r="B2" s="174"/>
      <c r="C2" s="174"/>
      <c r="D2" s="175" t="str">
        <f aca="false">Protokół!G8</f>
        <v>……………………………………………</v>
      </c>
      <c r="E2" s="175"/>
      <c r="F2" s="175"/>
      <c r="G2" s="175"/>
      <c r="H2" s="175"/>
      <c r="I2" s="176"/>
      <c r="J2" s="176"/>
      <c r="K2" s="176"/>
    </row>
    <row r="3" customFormat="false" ht="12.75" hidden="false" customHeight="false" outlineLevel="0" collapsed="false">
      <c r="A3" s="392"/>
      <c r="B3" s="392"/>
      <c r="C3" s="393"/>
      <c r="D3" s="393"/>
      <c r="E3" s="393"/>
      <c r="F3" s="393"/>
      <c r="G3" s="393"/>
      <c r="H3" s="393"/>
      <c r="I3" s="393"/>
      <c r="J3" s="393"/>
      <c r="K3" s="393"/>
    </row>
    <row r="4" customFormat="false" ht="37.5" hidden="false" customHeight="true" outlineLevel="0" collapsed="false">
      <c r="A4" s="235" t="s">
        <v>267</v>
      </c>
      <c r="B4" s="236" t="s">
        <v>278</v>
      </c>
      <c r="C4" s="236" t="s">
        <v>279</v>
      </c>
      <c r="D4" s="236"/>
      <c r="E4" s="236" t="s">
        <v>280</v>
      </c>
      <c r="F4" s="236"/>
      <c r="G4" s="394" t="s">
        <v>281</v>
      </c>
      <c r="H4" s="236" t="s">
        <v>282</v>
      </c>
      <c r="I4" s="236"/>
      <c r="J4" s="236" t="s">
        <v>283</v>
      </c>
      <c r="K4" s="181" t="s">
        <v>284</v>
      </c>
    </row>
    <row r="5" customFormat="false" ht="74.25" hidden="false" customHeight="true" outlineLevel="0" collapsed="false">
      <c r="A5" s="235"/>
      <c r="B5" s="236"/>
      <c r="C5" s="236"/>
      <c r="D5" s="236"/>
      <c r="E5" s="236"/>
      <c r="F5" s="236"/>
      <c r="G5" s="394"/>
      <c r="H5" s="279" t="s">
        <v>285</v>
      </c>
      <c r="I5" s="279" t="s">
        <v>286</v>
      </c>
      <c r="J5" s="236"/>
      <c r="K5" s="395" t="s">
        <v>287</v>
      </c>
    </row>
    <row r="6" customFormat="false" ht="12" hidden="false" customHeight="false" outlineLevel="0" collapsed="false">
      <c r="A6" s="373"/>
      <c r="B6" s="396" t="n">
        <v>1</v>
      </c>
      <c r="C6" s="374" t="n">
        <v>2</v>
      </c>
      <c r="D6" s="374"/>
      <c r="E6" s="374" t="n">
        <v>3</v>
      </c>
      <c r="F6" s="374" t="n">
        <v>4</v>
      </c>
      <c r="G6" s="374" t="s">
        <v>288</v>
      </c>
      <c r="H6" s="397" t="n">
        <v>6</v>
      </c>
      <c r="I6" s="397" t="n">
        <v>7</v>
      </c>
      <c r="J6" s="374" t="s">
        <v>289</v>
      </c>
      <c r="K6" s="398" t="s">
        <v>290</v>
      </c>
    </row>
    <row r="7" s="148" customFormat="true" ht="45" hidden="false" customHeight="false" outlineLevel="0" collapsed="false">
      <c r="A7" s="373"/>
      <c r="B7" s="399"/>
      <c r="C7" s="400" t="s">
        <v>291</v>
      </c>
      <c r="D7" s="400" t="s">
        <v>292</v>
      </c>
      <c r="E7" s="400" t="s">
        <v>293</v>
      </c>
      <c r="F7" s="400" t="s">
        <v>294</v>
      </c>
      <c r="G7" s="401" t="s">
        <v>77</v>
      </c>
      <c r="H7" s="401" t="s">
        <v>295</v>
      </c>
      <c r="I7" s="401" t="s">
        <v>295</v>
      </c>
      <c r="J7" s="401" t="s">
        <v>295</v>
      </c>
      <c r="K7" s="402" t="s">
        <v>77</v>
      </c>
    </row>
    <row r="8" customFormat="false" ht="12" hidden="false" customHeight="false" outlineLevel="0" collapsed="false">
      <c r="A8" s="403" t="n">
        <v>1</v>
      </c>
      <c r="B8" s="404"/>
      <c r="C8" s="201"/>
      <c r="D8" s="405"/>
      <c r="E8" s="406"/>
      <c r="F8" s="407"/>
      <c r="G8" s="408" t="n">
        <f aca="false">E8*F8</f>
        <v>0</v>
      </c>
      <c r="H8" s="409"/>
      <c r="I8" s="409"/>
      <c r="J8" s="410" t="n">
        <f aca="false">(H8+I8)/2</f>
        <v>0</v>
      </c>
      <c r="K8" s="411" t="n">
        <f aca="false">G8*J8</f>
        <v>0</v>
      </c>
    </row>
    <row r="9" customFormat="false" ht="12" hidden="false" customHeight="false" outlineLevel="0" collapsed="false">
      <c r="A9" s="412" t="n">
        <v>2</v>
      </c>
      <c r="B9" s="413"/>
      <c r="C9" s="414"/>
      <c r="D9" s="405"/>
      <c r="E9" s="406"/>
      <c r="F9" s="415"/>
      <c r="G9" s="416" t="n">
        <f aca="false">E9*F9</f>
        <v>0</v>
      </c>
      <c r="H9" s="417"/>
      <c r="I9" s="417"/>
      <c r="J9" s="410" t="n">
        <f aca="false">(H9+I9)/2</f>
        <v>0</v>
      </c>
      <c r="K9" s="411" t="n">
        <f aca="false">G9*J9</f>
        <v>0</v>
      </c>
    </row>
    <row r="10" customFormat="false" ht="12" hidden="false" customHeight="false" outlineLevel="0" collapsed="false">
      <c r="A10" s="412" t="n">
        <v>3</v>
      </c>
      <c r="B10" s="413"/>
      <c r="C10" s="414"/>
      <c r="D10" s="405"/>
      <c r="E10" s="406"/>
      <c r="F10" s="415"/>
      <c r="G10" s="416" t="n">
        <f aca="false">E10*F10</f>
        <v>0</v>
      </c>
      <c r="H10" s="418"/>
      <c r="I10" s="418"/>
      <c r="J10" s="410" t="n">
        <f aca="false">(H10+I10)/2</f>
        <v>0</v>
      </c>
      <c r="K10" s="411" t="n">
        <f aca="false">G10*J10</f>
        <v>0</v>
      </c>
    </row>
    <row r="11" customFormat="false" ht="12" hidden="false" customHeight="false" outlineLevel="0" collapsed="false">
      <c r="A11" s="412" t="n">
        <v>4</v>
      </c>
      <c r="B11" s="413"/>
      <c r="C11" s="414"/>
      <c r="D11" s="405"/>
      <c r="E11" s="406"/>
      <c r="F11" s="415"/>
      <c r="G11" s="416" t="n">
        <f aca="false">E11*F11</f>
        <v>0</v>
      </c>
      <c r="H11" s="418"/>
      <c r="I11" s="418"/>
      <c r="J11" s="410" t="n">
        <f aca="false">(H11+I11)/2</f>
        <v>0</v>
      </c>
      <c r="K11" s="411" t="n">
        <f aca="false">G11*J11</f>
        <v>0</v>
      </c>
    </row>
    <row r="12" customFormat="false" ht="12" hidden="false" customHeight="false" outlineLevel="0" collapsed="false">
      <c r="A12" s="412" t="n">
        <v>5</v>
      </c>
      <c r="B12" s="413"/>
      <c r="C12" s="414"/>
      <c r="D12" s="405"/>
      <c r="E12" s="406"/>
      <c r="F12" s="415"/>
      <c r="G12" s="416" t="n">
        <f aca="false">E12*F12</f>
        <v>0</v>
      </c>
      <c r="H12" s="418"/>
      <c r="I12" s="418"/>
      <c r="J12" s="410" t="n">
        <f aca="false">(H12+I12)/2</f>
        <v>0</v>
      </c>
      <c r="K12" s="411" t="n">
        <f aca="false">G12*J12</f>
        <v>0</v>
      </c>
    </row>
    <row r="13" customFormat="false" ht="12" hidden="false" customHeight="false" outlineLevel="0" collapsed="false">
      <c r="A13" s="412" t="n">
        <v>6</v>
      </c>
      <c r="B13" s="413"/>
      <c r="C13" s="414"/>
      <c r="D13" s="405"/>
      <c r="E13" s="406"/>
      <c r="F13" s="415"/>
      <c r="G13" s="416" t="n">
        <f aca="false">E13*F13</f>
        <v>0</v>
      </c>
      <c r="H13" s="418"/>
      <c r="I13" s="418"/>
      <c r="J13" s="410" t="n">
        <f aca="false">(H13+I13)/2</f>
        <v>0</v>
      </c>
      <c r="K13" s="411" t="n">
        <f aca="false">G13*J13</f>
        <v>0</v>
      </c>
    </row>
    <row r="14" customFormat="false" ht="12" hidden="false" customHeight="false" outlineLevel="0" collapsed="false">
      <c r="A14" s="412" t="n">
        <v>7</v>
      </c>
      <c r="B14" s="413"/>
      <c r="C14" s="414"/>
      <c r="D14" s="405"/>
      <c r="E14" s="406"/>
      <c r="F14" s="415"/>
      <c r="G14" s="416" t="n">
        <f aca="false">E14*F14</f>
        <v>0</v>
      </c>
      <c r="H14" s="418"/>
      <c r="I14" s="418"/>
      <c r="J14" s="410" t="n">
        <f aca="false">(H14+I14)/2</f>
        <v>0</v>
      </c>
      <c r="K14" s="411" t="n">
        <f aca="false">G14*J14</f>
        <v>0</v>
      </c>
    </row>
    <row r="15" customFormat="false" ht="12" hidden="false" customHeight="false" outlineLevel="0" collapsed="false">
      <c r="A15" s="412" t="n">
        <v>8</v>
      </c>
      <c r="B15" s="413"/>
      <c r="C15" s="414"/>
      <c r="D15" s="405"/>
      <c r="E15" s="406"/>
      <c r="F15" s="415"/>
      <c r="G15" s="416" t="n">
        <f aca="false">E15*F15</f>
        <v>0</v>
      </c>
      <c r="H15" s="418"/>
      <c r="I15" s="418"/>
      <c r="J15" s="410" t="n">
        <f aca="false">(H15+I15)/2</f>
        <v>0</v>
      </c>
      <c r="K15" s="411" t="n">
        <f aca="false">G15*J15</f>
        <v>0</v>
      </c>
    </row>
    <row r="16" customFormat="false" ht="12.75" hidden="false" customHeight="true" outlineLevel="0" collapsed="false">
      <c r="A16" s="412" t="n">
        <v>9</v>
      </c>
      <c r="B16" s="413"/>
      <c r="C16" s="414"/>
      <c r="D16" s="405"/>
      <c r="E16" s="406"/>
      <c r="F16" s="415"/>
      <c r="G16" s="416" t="n">
        <f aca="false">E16*F16</f>
        <v>0</v>
      </c>
      <c r="H16" s="418"/>
      <c r="I16" s="418"/>
      <c r="J16" s="410" t="n">
        <f aca="false">(H16+I16)/2</f>
        <v>0</v>
      </c>
      <c r="K16" s="411" t="n">
        <f aca="false">G16*J16</f>
        <v>0</v>
      </c>
    </row>
    <row r="17" customFormat="false" ht="12" hidden="false" customHeight="false" outlineLevel="0" collapsed="false">
      <c r="A17" s="412" t="n">
        <v>10</v>
      </c>
      <c r="B17" s="413"/>
      <c r="C17" s="414"/>
      <c r="D17" s="405"/>
      <c r="E17" s="406"/>
      <c r="F17" s="415"/>
      <c r="G17" s="416" t="n">
        <f aca="false">E17*F17</f>
        <v>0</v>
      </c>
      <c r="H17" s="418"/>
      <c r="I17" s="418"/>
      <c r="J17" s="410" t="n">
        <f aca="false">(H17+I17)/2</f>
        <v>0</v>
      </c>
      <c r="K17" s="411" t="n">
        <f aca="false">G17*J17</f>
        <v>0</v>
      </c>
    </row>
    <row r="18" customFormat="false" ht="12" hidden="false" customHeight="false" outlineLevel="0" collapsed="false">
      <c r="A18" s="412" t="n">
        <v>11</v>
      </c>
      <c r="B18" s="413"/>
      <c r="C18" s="414"/>
      <c r="D18" s="405"/>
      <c r="E18" s="406"/>
      <c r="F18" s="415"/>
      <c r="G18" s="416" t="n">
        <f aca="false">E18*F18</f>
        <v>0</v>
      </c>
      <c r="H18" s="418"/>
      <c r="I18" s="418"/>
      <c r="J18" s="410" t="n">
        <f aca="false">(H18+I18)/2</f>
        <v>0</v>
      </c>
      <c r="K18" s="411" t="n">
        <f aca="false">G18*J18</f>
        <v>0</v>
      </c>
    </row>
    <row r="19" customFormat="false" ht="12" hidden="false" customHeight="false" outlineLevel="0" collapsed="false">
      <c r="A19" s="412" t="n">
        <v>12</v>
      </c>
      <c r="B19" s="413"/>
      <c r="C19" s="414"/>
      <c r="D19" s="405"/>
      <c r="E19" s="406"/>
      <c r="F19" s="415"/>
      <c r="G19" s="416" t="n">
        <f aca="false">E19*F19</f>
        <v>0</v>
      </c>
      <c r="H19" s="418"/>
      <c r="I19" s="418"/>
      <c r="J19" s="410" t="n">
        <f aca="false">(H19+I19)/2</f>
        <v>0</v>
      </c>
      <c r="K19" s="411" t="n">
        <f aca="false">G19*J19</f>
        <v>0</v>
      </c>
    </row>
    <row r="20" customFormat="false" ht="12" hidden="false" customHeight="false" outlineLevel="0" collapsed="false">
      <c r="A20" s="412" t="n">
        <v>13</v>
      </c>
      <c r="B20" s="413"/>
      <c r="C20" s="414"/>
      <c r="D20" s="405"/>
      <c r="E20" s="406"/>
      <c r="F20" s="415"/>
      <c r="G20" s="416" t="n">
        <f aca="false">E20*F20</f>
        <v>0</v>
      </c>
      <c r="H20" s="418"/>
      <c r="I20" s="418"/>
      <c r="J20" s="410" t="n">
        <f aca="false">(H20+I20)/2</f>
        <v>0</v>
      </c>
      <c r="K20" s="411" t="n">
        <f aca="false">G20*J20</f>
        <v>0</v>
      </c>
    </row>
    <row r="21" customFormat="false" ht="12" hidden="false" customHeight="false" outlineLevel="0" collapsed="false">
      <c r="A21" s="412" t="n">
        <v>14</v>
      </c>
      <c r="B21" s="413"/>
      <c r="C21" s="414"/>
      <c r="D21" s="405"/>
      <c r="E21" s="406"/>
      <c r="F21" s="415"/>
      <c r="G21" s="416" t="n">
        <f aca="false">E21*F21</f>
        <v>0</v>
      </c>
      <c r="H21" s="418"/>
      <c r="I21" s="418"/>
      <c r="J21" s="410" t="n">
        <f aca="false">(H21+I21)/2</f>
        <v>0</v>
      </c>
      <c r="K21" s="411" t="n">
        <f aca="false">G21*J21</f>
        <v>0</v>
      </c>
    </row>
    <row r="22" customFormat="false" ht="12" hidden="false" customHeight="false" outlineLevel="0" collapsed="false">
      <c r="A22" s="412" t="n">
        <v>15</v>
      </c>
      <c r="B22" s="413"/>
      <c r="C22" s="414"/>
      <c r="D22" s="405"/>
      <c r="E22" s="406"/>
      <c r="F22" s="415"/>
      <c r="G22" s="416" t="n">
        <f aca="false">E22*F22</f>
        <v>0</v>
      </c>
      <c r="H22" s="418"/>
      <c r="I22" s="418"/>
      <c r="J22" s="410" t="n">
        <f aca="false">(H22+I22)/2</f>
        <v>0</v>
      </c>
      <c r="K22" s="411" t="n">
        <f aca="false">G22*J22</f>
        <v>0</v>
      </c>
    </row>
    <row r="23" customFormat="false" ht="12.75" hidden="false" customHeight="true" outlineLevel="0" collapsed="false">
      <c r="A23" s="419" t="s">
        <v>201</v>
      </c>
      <c r="B23" s="419"/>
      <c r="C23" s="419"/>
      <c r="D23" s="420" t="n">
        <f aca="false">SUM(D8:D22)</f>
        <v>0</v>
      </c>
      <c r="E23" s="421" t="s">
        <v>296</v>
      </c>
      <c r="F23" s="422" t="s">
        <v>296</v>
      </c>
      <c r="G23" s="423" t="n">
        <f aca="false">SUM(G8:G22)</f>
        <v>0</v>
      </c>
      <c r="H23" s="424" t="s">
        <v>296</v>
      </c>
      <c r="I23" s="424" t="s">
        <v>296</v>
      </c>
      <c r="J23" s="425" t="s">
        <v>296</v>
      </c>
      <c r="K23" s="426" t="n">
        <f aca="false">SUM(K8:K22)</f>
        <v>0</v>
      </c>
    </row>
    <row r="26" customFormat="false" ht="12" hidden="false" customHeight="false" outlineLevel="0" collapsed="false">
      <c r="C26" s="56" t="s">
        <v>244</v>
      </c>
      <c r="D26" s="56"/>
      <c r="E26" s="56"/>
      <c r="F26" s="56"/>
    </row>
    <row r="27" customFormat="false" ht="17.25" hidden="false" customHeight="true" outlineLevel="0" collapsed="false">
      <c r="B27" s="331" t="s">
        <v>215</v>
      </c>
      <c r="C27" s="58" t="s">
        <v>149</v>
      </c>
      <c r="D27" s="58"/>
      <c r="E27" s="58"/>
    </row>
    <row r="28" customFormat="false" ht="17.25" hidden="false" customHeight="true" outlineLevel="0" collapsed="false">
      <c r="B28" s="331" t="s">
        <v>217</v>
      </c>
      <c r="C28" s="58" t="s">
        <v>149</v>
      </c>
      <c r="D28" s="58"/>
      <c r="E28" s="58"/>
    </row>
    <row r="29" customFormat="false" ht="17.25" hidden="false" customHeight="true" outlineLevel="0" collapsed="false">
      <c r="B29" s="331" t="s">
        <v>218</v>
      </c>
      <c r="C29" s="58" t="s">
        <v>149</v>
      </c>
      <c r="D29" s="58"/>
      <c r="E29" s="58"/>
      <c r="H29" s="269" t="s">
        <v>220</v>
      </c>
      <c r="I29" s="269"/>
      <c r="J29" s="269"/>
      <c r="K29" s="269"/>
    </row>
    <row r="30" customFormat="false" ht="17.25" hidden="false" customHeight="true" outlineLevel="0" collapsed="false">
      <c r="B30" s="331" t="s">
        <v>219</v>
      </c>
      <c r="C30" s="58" t="s">
        <v>149</v>
      </c>
      <c r="D30" s="58"/>
      <c r="E30" s="58"/>
      <c r="H30" s="271"/>
      <c r="I30" s="268" t="s">
        <v>154</v>
      </c>
      <c r="J30" s="268"/>
      <c r="K30" s="272"/>
    </row>
    <row r="31" customFormat="false" ht="17.25" hidden="false" customHeight="true" outlineLevel="0" collapsed="false">
      <c r="B31" s="331" t="s">
        <v>152</v>
      </c>
      <c r="C31" s="58" t="s">
        <v>149</v>
      </c>
      <c r="D31" s="58"/>
      <c r="E31" s="58"/>
    </row>
  </sheetData>
  <sheetProtection sheet="true" objects="true" scenarios="true"/>
  <mergeCells count="21">
    <mergeCell ref="A1:G1"/>
    <mergeCell ref="I1:J1"/>
    <mergeCell ref="A2:C2"/>
    <mergeCell ref="D2:H2"/>
    <mergeCell ref="A4:A5"/>
    <mergeCell ref="B4:B5"/>
    <mergeCell ref="C4:D5"/>
    <mergeCell ref="E4:F5"/>
    <mergeCell ref="G4:G5"/>
    <mergeCell ref="H4:I4"/>
    <mergeCell ref="J4:J5"/>
    <mergeCell ref="C6:D6"/>
    <mergeCell ref="A23:C23"/>
    <mergeCell ref="C26:F26"/>
    <mergeCell ref="C27:E27"/>
    <mergeCell ref="C28:E28"/>
    <mergeCell ref="C29:E29"/>
    <mergeCell ref="H29:K29"/>
    <mergeCell ref="C30:E30"/>
    <mergeCell ref="I30:J30"/>
    <mergeCell ref="C31:E31"/>
  </mergeCells>
  <printOptions headings="false" gridLines="false" gridLinesSet="true" horizontalCentered="false" verticalCentered="false"/>
  <pageMargins left="0.25" right="0.25" top="0.75" bottom="0.479166666666667" header="0.511805555555555" footer="0.3"/>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&amp;L&amp;"Arial,Normalny"&amp;8 1) Dane według ewidencji gruntów i budynków</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A1:D8"/>
  <sheetViews>
    <sheetView windowProtection="false" showFormulas="false" showGridLines="true" showRowColHeaders="true" showZeros="true" rightToLeft="false" tabSelected="false" showOutlineSymbols="true" defaultGridColor="true" view="pageBreakPreview" topLeftCell="A1" colorId="64" zoomScale="140" zoomScaleNormal="100" zoomScalePageLayoutView="140" workbookViewId="0">
      <selection pane="topLeft" activeCell="C8" activeCellId="0" sqref="C8"/>
    </sheetView>
  </sheetViews>
  <sheetFormatPr defaultRowHeight="14.25"/>
  <cols>
    <col collapsed="false" hidden="false" max="1" min="1" style="427" width="22.6785714285714"/>
    <col collapsed="false" hidden="false" max="2" min="2" style="427" width="21.5969387755102"/>
    <col collapsed="false" hidden="false" max="3" min="3" style="427" width="16.7397959183673"/>
    <col collapsed="false" hidden="false" max="4" min="4" style="427" width="18.0867346938776"/>
    <col collapsed="false" hidden="false" max="1025" min="5" style="427" width="9.04591836734694"/>
  </cols>
  <sheetData>
    <row r="1" customFormat="false" ht="17.25" hidden="false" customHeight="true" outlineLevel="0" collapsed="false"/>
    <row r="2" customFormat="false" ht="23.25" hidden="false" customHeight="true" outlineLevel="0" collapsed="false">
      <c r="A2" s="428" t="s">
        <v>297</v>
      </c>
      <c r="B2" s="428"/>
      <c r="C2" s="428"/>
      <c r="D2" s="428"/>
    </row>
    <row r="3" customFormat="false" ht="23.25" hidden="false" customHeight="true" outlineLevel="0" collapsed="false">
      <c r="A3" s="429" t="s">
        <v>298</v>
      </c>
      <c r="B3" s="429"/>
      <c r="C3" s="429"/>
      <c r="D3" s="429"/>
    </row>
    <row r="4" customFormat="false" ht="23.25" hidden="false" customHeight="true" outlineLevel="0" collapsed="false">
      <c r="A4" s="429" t="s">
        <v>299</v>
      </c>
      <c r="B4" s="429" t="s">
        <v>3</v>
      </c>
      <c r="C4" s="429" t="s">
        <v>300</v>
      </c>
      <c r="D4" s="429" t="s">
        <v>301</v>
      </c>
    </row>
    <row r="5" customFormat="false" ht="23.25" hidden="false" customHeight="true" outlineLevel="0" collapsed="false">
      <c r="A5" s="430" t="s">
        <v>302</v>
      </c>
      <c r="B5" s="430" t="s">
        <v>303</v>
      </c>
      <c r="C5" s="430" t="s">
        <v>304</v>
      </c>
      <c r="D5" s="430" t="s">
        <v>305</v>
      </c>
    </row>
    <row r="6" customFormat="false" ht="23.25" hidden="false" customHeight="true" outlineLevel="0" collapsed="false">
      <c r="A6" s="430" t="s">
        <v>306</v>
      </c>
      <c r="B6" s="430" t="s">
        <v>307</v>
      </c>
      <c r="C6" s="430" t="s">
        <v>308</v>
      </c>
      <c r="D6" s="430" t="s">
        <v>309</v>
      </c>
    </row>
    <row r="7" customFormat="false" ht="23.25" hidden="false" customHeight="true" outlineLevel="0" collapsed="false">
      <c r="A7" s="430" t="s">
        <v>310</v>
      </c>
      <c r="B7" s="430" t="s">
        <v>311</v>
      </c>
      <c r="C7" s="430" t="s">
        <v>312</v>
      </c>
      <c r="D7" s="430" t="s">
        <v>313</v>
      </c>
    </row>
    <row r="8" customFormat="false" ht="23.25" hidden="false" customHeight="true" outlineLevel="0" collapsed="false">
      <c r="A8" s="430" t="s">
        <v>314</v>
      </c>
      <c r="B8" s="430" t="s">
        <v>315</v>
      </c>
      <c r="C8" s="430" t="s">
        <v>316</v>
      </c>
      <c r="D8" s="430" t="s">
        <v>317</v>
      </c>
    </row>
  </sheetData>
  <sheetProtection sheet="true" objects="true" scenarios="true"/>
  <mergeCells count="2">
    <mergeCell ref="A2:D2"/>
    <mergeCell ref="A3:D3"/>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sheetPr filterMode="false">
    <pageSetUpPr fitToPage="true"/>
  </sheetPr>
  <dimension ref="A1:AA694"/>
  <sheetViews>
    <sheetView windowProtection="false" showFormulas="false" showGridLines="true" showRowColHeaders="true" showZeros="true" rightToLeft="false" tabSelected="false" showOutlineSymbols="true" defaultGridColor="true" view="pageBreakPreview" topLeftCell="K159" colorId="64" zoomScale="100" zoomScaleNormal="80" zoomScalePageLayoutView="100" workbookViewId="0">
      <selection pane="topLeft" activeCell="K176" activeCellId="0" sqref="K176"/>
    </sheetView>
  </sheetViews>
  <sheetFormatPr defaultRowHeight="15"/>
  <cols>
    <col collapsed="false" hidden="true" max="10" min="1" style="0" width="0"/>
    <col collapsed="false" hidden="false" max="11" min="11" style="0" width="68.9795918367347"/>
    <col collapsed="false" hidden="false" max="12" min="12" style="0" width="9.04591836734694"/>
    <col collapsed="false" hidden="true" max="27" min="13" style="0" width="0"/>
    <col collapsed="false" hidden="false" max="1025" min="28" style="0" width="8.50510204081633"/>
  </cols>
  <sheetData>
    <row r="1" customFormat="false" ht="15" hidden="false" customHeight="false" outlineLevel="0" collapsed="false"/>
    <row r="2" customFormat="false" ht="16.5" hidden="false" customHeight="false" outlineLevel="0" collapsed="false">
      <c r="A2" s="431" t="s">
        <v>318</v>
      </c>
      <c r="B2" s="431" t="s">
        <v>319</v>
      </c>
      <c r="C2" s="431" t="s">
        <v>195</v>
      </c>
      <c r="D2" s="431" t="s">
        <v>320</v>
      </c>
      <c r="E2" s="431" t="s">
        <v>321</v>
      </c>
      <c r="F2" s="431" t="s">
        <v>322</v>
      </c>
      <c r="G2" s="431" t="s">
        <v>323</v>
      </c>
      <c r="H2" s="0" t="s">
        <v>324</v>
      </c>
      <c r="I2" s="432"/>
      <c r="J2" s="431" t="s">
        <v>318</v>
      </c>
      <c r="K2" s="431" t="s">
        <v>195</v>
      </c>
      <c r="L2" s="431" t="s">
        <v>320</v>
      </c>
      <c r="M2" s="431" t="s">
        <v>321</v>
      </c>
      <c r="N2" s="431" t="s">
        <v>322</v>
      </c>
      <c r="O2" s="431" t="s">
        <v>323</v>
      </c>
      <c r="Q2" s="431" t="s">
        <v>318</v>
      </c>
      <c r="R2" s="431" t="s">
        <v>195</v>
      </c>
      <c r="S2" s="431" t="s">
        <v>320</v>
      </c>
      <c r="T2" s="431" t="s">
        <v>321</v>
      </c>
      <c r="U2" s="431" t="s">
        <v>322</v>
      </c>
      <c r="V2" s="431" t="s">
        <v>323</v>
      </c>
    </row>
    <row r="3" customFormat="false" ht="16.5" hidden="false" customHeight="false" outlineLevel="0" collapsed="false">
      <c r="A3" s="433" t="s">
        <v>325</v>
      </c>
      <c r="B3" s="433" t="str">
        <f aca="false">Tabela_NS_S_OUT[[#This Row],[FADN_REG]]&amp;Tabela_NS_S_OUT[[#This Row],[NAZWA]]</f>
        <v>AZboża na ziarno</v>
      </c>
      <c r="C3" s="433" t="s">
        <v>326</v>
      </c>
      <c r="D3" s="433" t="s">
        <v>327</v>
      </c>
      <c r="E3" s="433" t="s">
        <v>299</v>
      </c>
      <c r="F3" s="434" t="n">
        <v>48.23</v>
      </c>
      <c r="G3" s="434" t="n">
        <v>66.69</v>
      </c>
      <c r="I3" s="435"/>
      <c r="J3" s="433" t="s">
        <v>325</v>
      </c>
      <c r="K3" s="433" t="s">
        <v>326</v>
      </c>
      <c r="L3" s="433" t="s">
        <v>327</v>
      </c>
      <c r="M3" s="433" t="s">
        <v>299</v>
      </c>
      <c r="N3" s="434" t="n">
        <v>48.23</v>
      </c>
      <c r="O3" s="434" t="n">
        <v>66.69</v>
      </c>
      <c r="T3" s="0" t="s">
        <v>299</v>
      </c>
    </row>
    <row r="4" customFormat="false" ht="16.5" hidden="false" customHeight="false" outlineLevel="0" collapsed="false">
      <c r="A4" s="433" t="s">
        <v>325</v>
      </c>
      <c r="B4" s="433" t="str">
        <f aca="false">Tabela_NS_S_OUT[[#This Row],[FADN_REG]]&amp;Tabela_NS_S_OUT[[#This Row],[NAZWA]]</f>
        <v>BZboża na ziarno</v>
      </c>
      <c r="C4" s="433" t="s">
        <v>326</v>
      </c>
      <c r="D4" s="433" t="s">
        <v>327</v>
      </c>
      <c r="E4" s="433" t="s">
        <v>3</v>
      </c>
      <c r="F4" s="434" t="n">
        <v>52.5</v>
      </c>
      <c r="G4" s="434" t="n">
        <v>65.59</v>
      </c>
      <c r="I4" s="435"/>
      <c r="J4" s="433" t="s">
        <v>328</v>
      </c>
      <c r="K4" s="433" t="s">
        <v>329</v>
      </c>
      <c r="L4" s="433" t="s">
        <v>327</v>
      </c>
      <c r="M4" s="433" t="s">
        <v>299</v>
      </c>
      <c r="N4" s="434" t="n">
        <v>56.86</v>
      </c>
      <c r="O4" s="434" t="n">
        <v>73.13</v>
      </c>
    </row>
    <row r="5" customFormat="false" ht="16.5" hidden="false" customHeight="false" outlineLevel="0" collapsed="false">
      <c r="A5" s="433" t="s">
        <v>325</v>
      </c>
      <c r="B5" s="433" t="str">
        <f aca="false">Tabela_NS_S_OUT[[#This Row],[FADN_REG]]&amp;Tabela_NS_S_OUT[[#This Row],[NAZWA]]</f>
        <v>CZboża na ziarno</v>
      </c>
      <c r="C5" s="433" t="s">
        <v>326</v>
      </c>
      <c r="D5" s="433" t="s">
        <v>327</v>
      </c>
      <c r="E5" s="433" t="s">
        <v>300</v>
      </c>
      <c r="F5" s="434" t="n">
        <v>44.04</v>
      </c>
      <c r="G5" s="434" t="n">
        <v>65.12</v>
      </c>
      <c r="I5" s="435"/>
      <c r="J5" s="433" t="s">
        <v>330</v>
      </c>
      <c r="K5" s="433" t="s">
        <v>331</v>
      </c>
      <c r="L5" s="433" t="s">
        <v>327</v>
      </c>
      <c r="M5" s="433" t="s">
        <v>299</v>
      </c>
      <c r="N5" s="434" t="n">
        <v>44.77</v>
      </c>
      <c r="O5" s="434" t="n">
        <v>75.18</v>
      </c>
    </row>
    <row r="6" customFormat="false" ht="16.5" hidden="false" customHeight="false" outlineLevel="0" collapsed="false">
      <c r="A6" s="433" t="s">
        <v>325</v>
      </c>
      <c r="B6" s="433" t="str">
        <f aca="false">Tabela_NS_S_OUT[[#This Row],[FADN_REG]]&amp;Tabela_NS_S_OUT[[#This Row],[NAZWA]]</f>
        <v>DZboża na ziarno</v>
      </c>
      <c r="C6" s="433" t="s">
        <v>326</v>
      </c>
      <c r="D6" s="433" t="s">
        <v>327</v>
      </c>
      <c r="E6" s="433" t="s">
        <v>301</v>
      </c>
      <c r="F6" s="434" t="n">
        <v>50.85</v>
      </c>
      <c r="G6" s="434" t="n">
        <v>64.39</v>
      </c>
      <c r="I6" s="435"/>
      <c r="J6" s="433" t="s">
        <v>332</v>
      </c>
      <c r="K6" s="433" t="s">
        <v>333</v>
      </c>
      <c r="L6" s="433" t="s">
        <v>327</v>
      </c>
      <c r="M6" s="433" t="s">
        <v>299</v>
      </c>
      <c r="N6" s="434" t="n">
        <v>59.7</v>
      </c>
      <c r="O6" s="434" t="n">
        <v>72.73</v>
      </c>
    </row>
    <row r="7" customFormat="false" ht="16.5" hidden="false" customHeight="false" outlineLevel="0" collapsed="false">
      <c r="A7" s="433" t="s">
        <v>328</v>
      </c>
      <c r="B7" s="433" t="str">
        <f aca="false">Tabela_NS_S_OUT[[#This Row],[FADN_REG]]&amp;Tabela_NS_S_OUT[[#This Row],[NAZWA]]</f>
        <v>APszenica zwyczajna ogółem na ziarno</v>
      </c>
      <c r="C7" s="433" t="s">
        <v>329</v>
      </c>
      <c r="D7" s="433" t="s">
        <v>327</v>
      </c>
      <c r="E7" s="433" t="s">
        <v>299</v>
      </c>
      <c r="F7" s="434" t="n">
        <v>56.86</v>
      </c>
      <c r="G7" s="434" t="n">
        <v>73.13</v>
      </c>
      <c r="I7" s="435"/>
      <c r="J7" s="433" t="s">
        <v>334</v>
      </c>
      <c r="K7" s="433" t="s">
        <v>335</v>
      </c>
      <c r="L7" s="433" t="s">
        <v>327</v>
      </c>
      <c r="M7" s="433" t="s">
        <v>299</v>
      </c>
      <c r="N7" s="434" t="n">
        <v>39.21</v>
      </c>
      <c r="O7" s="434" t="n">
        <v>58.45</v>
      </c>
    </row>
    <row r="8" customFormat="false" ht="16.5" hidden="false" customHeight="false" outlineLevel="0" collapsed="false">
      <c r="A8" s="433" t="s">
        <v>328</v>
      </c>
      <c r="B8" s="433" t="str">
        <f aca="false">Tabela_NS_S_OUT[[#This Row],[FADN_REG]]&amp;Tabela_NS_S_OUT[[#This Row],[NAZWA]]</f>
        <v>BPszenica zwyczajna ogółem na ziarno</v>
      </c>
      <c r="C8" s="433" t="s">
        <v>329</v>
      </c>
      <c r="D8" s="433" t="s">
        <v>327</v>
      </c>
      <c r="E8" s="433" t="s">
        <v>3</v>
      </c>
      <c r="F8" s="434" t="n">
        <v>58.76</v>
      </c>
      <c r="G8" s="434" t="n">
        <v>71.43</v>
      </c>
      <c r="I8" s="435"/>
      <c r="J8" s="433" t="s">
        <v>336</v>
      </c>
      <c r="K8" s="433" t="s">
        <v>337</v>
      </c>
      <c r="L8" s="433" t="s">
        <v>327</v>
      </c>
      <c r="M8" s="433" t="s">
        <v>299</v>
      </c>
      <c r="N8" s="434" t="n">
        <v>32.3</v>
      </c>
      <c r="O8" s="434" t="n">
        <v>63.68</v>
      </c>
      <c r="AA8" s="0" t="n">
        <f aca="false">AA4+1</f>
        <v>1</v>
      </c>
    </row>
    <row r="9" customFormat="false" ht="16.5" hidden="false" customHeight="false" outlineLevel="0" collapsed="false">
      <c r="A9" s="433" t="s">
        <v>328</v>
      </c>
      <c r="B9" s="433" t="str">
        <f aca="false">Tabela_NS_S_OUT[[#This Row],[FADN_REG]]&amp;Tabela_NS_S_OUT[[#This Row],[NAZWA]]</f>
        <v>CPszenica zwyczajna ogółem na ziarno</v>
      </c>
      <c r="C9" s="433" t="s">
        <v>329</v>
      </c>
      <c r="D9" s="433" t="s">
        <v>327</v>
      </c>
      <c r="E9" s="433" t="s">
        <v>300</v>
      </c>
      <c r="F9" s="434" t="n">
        <v>53.41</v>
      </c>
      <c r="G9" s="434" t="n">
        <v>71.17</v>
      </c>
      <c r="I9" s="435"/>
      <c r="J9" s="433" t="s">
        <v>338</v>
      </c>
      <c r="K9" s="433" t="s">
        <v>339</v>
      </c>
      <c r="L9" s="433" t="s">
        <v>327</v>
      </c>
      <c r="M9" s="433" t="s">
        <v>299</v>
      </c>
      <c r="N9" s="434" t="n">
        <v>39.53</v>
      </c>
      <c r="O9" s="434" t="n">
        <v>58.24</v>
      </c>
      <c r="AA9" s="0" t="n">
        <f aca="false">AA5+1</f>
        <v>1</v>
      </c>
    </row>
    <row r="10" customFormat="false" ht="16.5" hidden="false" customHeight="false" outlineLevel="0" collapsed="false">
      <c r="A10" s="433" t="s">
        <v>328</v>
      </c>
      <c r="B10" s="433" t="str">
        <f aca="false">Tabela_NS_S_OUT[[#This Row],[FADN_REG]]&amp;Tabela_NS_S_OUT[[#This Row],[NAZWA]]</f>
        <v>DPszenica zwyczajna ogółem na ziarno</v>
      </c>
      <c r="C10" s="433" t="s">
        <v>329</v>
      </c>
      <c r="D10" s="433" t="s">
        <v>327</v>
      </c>
      <c r="E10" s="433" t="s">
        <v>301</v>
      </c>
      <c r="F10" s="434" t="n">
        <v>54.73</v>
      </c>
      <c r="G10" s="434" t="n">
        <v>69.22</v>
      </c>
      <c r="I10" s="435"/>
      <c r="J10" s="433" t="s">
        <v>340</v>
      </c>
      <c r="K10" s="433" t="s">
        <v>341</v>
      </c>
      <c r="L10" s="433" t="s">
        <v>327</v>
      </c>
      <c r="M10" s="433" t="s">
        <v>299</v>
      </c>
      <c r="N10" s="434" t="n">
        <v>42.62</v>
      </c>
      <c r="O10" s="434" t="n">
        <v>64.79</v>
      </c>
      <c r="AA10" s="0" t="n">
        <f aca="false">AA6+1</f>
        <v>1</v>
      </c>
    </row>
    <row r="11" customFormat="false" ht="16.5" hidden="false" customHeight="false" outlineLevel="0" collapsed="false">
      <c r="A11" s="433" t="s">
        <v>330</v>
      </c>
      <c r="B11" s="433" t="str">
        <f aca="false">Tabela_NS_S_OUT[[#This Row],[FADN_REG]]&amp;Tabela_NS_S_OUT[[#This Row],[NAZWA]]</f>
        <v>APszenica zwyczajna jara na ziarno</v>
      </c>
      <c r="C11" s="433" t="s">
        <v>331</v>
      </c>
      <c r="D11" s="433" t="s">
        <v>327</v>
      </c>
      <c r="E11" s="433" t="s">
        <v>299</v>
      </c>
      <c r="F11" s="434" t="n">
        <v>44.77</v>
      </c>
      <c r="G11" s="434" t="n">
        <v>75.18</v>
      </c>
      <c r="I11" s="435"/>
      <c r="J11" s="433" t="s">
        <v>342</v>
      </c>
      <c r="K11" s="433" t="s">
        <v>343</v>
      </c>
      <c r="L11" s="433" t="s">
        <v>327</v>
      </c>
      <c r="M11" s="433" t="s">
        <v>299</v>
      </c>
      <c r="N11" s="434" t="n">
        <v>41.84</v>
      </c>
      <c r="O11" s="434" t="n">
        <v>66.52</v>
      </c>
    </row>
    <row r="12" customFormat="false" ht="16.5" hidden="false" customHeight="false" outlineLevel="0" collapsed="false">
      <c r="A12" s="433" t="s">
        <v>330</v>
      </c>
      <c r="B12" s="433" t="str">
        <f aca="false">Tabela_NS_S_OUT[[#This Row],[FADN_REG]]&amp;Tabela_NS_S_OUT[[#This Row],[NAZWA]]</f>
        <v>BPszenica zwyczajna jara na ziarno</v>
      </c>
      <c r="C12" s="433" t="s">
        <v>331</v>
      </c>
      <c r="D12" s="433" t="s">
        <v>327</v>
      </c>
      <c r="E12" s="433" t="s">
        <v>3</v>
      </c>
      <c r="F12" s="434" t="n">
        <v>49.37</v>
      </c>
      <c r="G12" s="434" t="n">
        <v>81.98</v>
      </c>
      <c r="I12" s="435"/>
      <c r="J12" s="433" t="s">
        <v>344</v>
      </c>
      <c r="K12" s="433" t="s">
        <v>345</v>
      </c>
      <c r="L12" s="433" t="s">
        <v>327</v>
      </c>
      <c r="M12" s="433" t="s">
        <v>299</v>
      </c>
      <c r="N12" s="434" t="n">
        <v>46.93</v>
      </c>
      <c r="O12" s="434" t="n">
        <v>60.89</v>
      </c>
    </row>
    <row r="13" customFormat="false" ht="16.5" hidden="false" customHeight="false" outlineLevel="0" collapsed="false">
      <c r="A13" s="433" t="s">
        <v>330</v>
      </c>
      <c r="B13" s="433" t="str">
        <f aca="false">Tabela_NS_S_OUT[[#This Row],[FADN_REG]]&amp;Tabela_NS_S_OUT[[#This Row],[NAZWA]]</f>
        <v>CPszenica zwyczajna jara na ziarno</v>
      </c>
      <c r="C13" s="433" t="s">
        <v>331</v>
      </c>
      <c r="D13" s="433" t="s">
        <v>327</v>
      </c>
      <c r="E13" s="433" t="s">
        <v>300</v>
      </c>
      <c r="F13" s="434" t="n">
        <v>44.52</v>
      </c>
      <c r="G13" s="434" t="n">
        <v>75.09</v>
      </c>
      <c r="I13" s="435"/>
      <c r="J13" s="433" t="s">
        <v>346</v>
      </c>
      <c r="K13" s="433" t="s">
        <v>347</v>
      </c>
      <c r="L13" s="433" t="s">
        <v>327</v>
      </c>
      <c r="M13" s="433" t="s">
        <v>299</v>
      </c>
      <c r="N13" s="434" t="n">
        <v>34.21</v>
      </c>
      <c r="O13" s="434" t="n">
        <v>55.05</v>
      </c>
    </row>
    <row r="14" customFormat="false" ht="16.5" hidden="false" customHeight="false" outlineLevel="0" collapsed="false">
      <c r="A14" s="433" t="s">
        <v>330</v>
      </c>
      <c r="B14" s="433" t="str">
        <f aca="false">Tabela_NS_S_OUT[[#This Row],[FADN_REG]]&amp;Tabela_NS_S_OUT[[#This Row],[NAZWA]]</f>
        <v>DPszenica zwyczajna jara na ziarno</v>
      </c>
      <c r="C14" s="433" t="s">
        <v>331</v>
      </c>
      <c r="D14" s="433" t="s">
        <v>327</v>
      </c>
      <c r="E14" s="433" t="s">
        <v>301</v>
      </c>
      <c r="F14" s="434" t="n">
        <v>45.41</v>
      </c>
      <c r="G14" s="434" t="n">
        <v>72.76</v>
      </c>
      <c r="I14" s="435"/>
      <c r="J14" s="433" t="s">
        <v>348</v>
      </c>
      <c r="K14" s="433" t="s">
        <v>349</v>
      </c>
      <c r="L14" s="433" t="s">
        <v>327</v>
      </c>
      <c r="M14" s="433" t="s">
        <v>299</v>
      </c>
      <c r="N14" s="434" t="n">
        <v>46.33</v>
      </c>
      <c r="O14" s="434" t="n">
        <v>61.49</v>
      </c>
    </row>
    <row r="15" customFormat="false" ht="16.5" hidden="false" customHeight="false" outlineLevel="0" collapsed="false">
      <c r="A15" s="433" t="s">
        <v>332</v>
      </c>
      <c r="B15" s="433" t="str">
        <f aca="false">Tabela_NS_S_OUT[[#This Row],[FADN_REG]]&amp;Tabela_NS_S_OUT[[#This Row],[NAZWA]]</f>
        <v>APszenica zwyczajna ozima na ziarno</v>
      </c>
      <c r="C15" s="433" t="s">
        <v>333</v>
      </c>
      <c r="D15" s="433" t="s">
        <v>327</v>
      </c>
      <c r="E15" s="433" t="s">
        <v>299</v>
      </c>
      <c r="F15" s="434" t="n">
        <v>59.7</v>
      </c>
      <c r="G15" s="434" t="n">
        <v>72.73</v>
      </c>
      <c r="I15" s="435"/>
      <c r="J15" s="433" t="s">
        <v>350</v>
      </c>
      <c r="K15" s="433" t="s">
        <v>351</v>
      </c>
      <c r="L15" s="433" t="s">
        <v>327</v>
      </c>
      <c r="M15" s="433" t="s">
        <v>299</v>
      </c>
      <c r="N15" s="434" t="n">
        <v>38.41</v>
      </c>
      <c r="O15" s="434" t="n">
        <v>63.6</v>
      </c>
    </row>
    <row r="16" customFormat="false" ht="16.5" hidden="false" customHeight="false" outlineLevel="0" collapsed="false">
      <c r="A16" s="433" t="s">
        <v>332</v>
      </c>
      <c r="B16" s="433" t="str">
        <f aca="false">Tabela_NS_S_OUT[[#This Row],[FADN_REG]]&amp;Tabela_NS_S_OUT[[#This Row],[NAZWA]]</f>
        <v>BPszenica zwyczajna ozima na ziarno</v>
      </c>
      <c r="C16" s="433" t="s">
        <v>333</v>
      </c>
      <c r="D16" s="433" t="s">
        <v>327</v>
      </c>
      <c r="E16" s="433" t="s">
        <v>3</v>
      </c>
      <c r="F16" s="434" t="n">
        <v>61.97</v>
      </c>
      <c r="G16" s="434" t="n">
        <v>70.2</v>
      </c>
      <c r="I16" s="435"/>
      <c r="J16" s="433" t="s">
        <v>352</v>
      </c>
      <c r="K16" s="433" t="s">
        <v>353</v>
      </c>
      <c r="L16" s="433" t="s">
        <v>327</v>
      </c>
      <c r="M16" s="433" t="s">
        <v>299</v>
      </c>
      <c r="N16" s="434" t="n">
        <v>47.57</v>
      </c>
      <c r="O16" s="434" t="n">
        <v>61.12</v>
      </c>
    </row>
    <row r="17" customFormat="false" ht="16.5" hidden="false" customHeight="false" outlineLevel="0" collapsed="false">
      <c r="A17" s="433" t="s">
        <v>332</v>
      </c>
      <c r="B17" s="433" t="str">
        <f aca="false">Tabela_NS_S_OUT[[#This Row],[FADN_REG]]&amp;Tabela_NS_S_OUT[[#This Row],[NAZWA]]</f>
        <v>CPszenica zwyczajna ozima na ziarno</v>
      </c>
      <c r="C17" s="433" t="s">
        <v>333</v>
      </c>
      <c r="D17" s="433" t="s">
        <v>327</v>
      </c>
      <c r="E17" s="433" t="s">
        <v>300</v>
      </c>
      <c r="F17" s="434" t="n">
        <v>56.35</v>
      </c>
      <c r="G17" s="434" t="n">
        <v>70.19</v>
      </c>
      <c r="I17" s="435"/>
      <c r="J17" s="433" t="s">
        <v>354</v>
      </c>
      <c r="K17" s="433" t="s">
        <v>355</v>
      </c>
      <c r="L17" s="433" t="s">
        <v>327</v>
      </c>
      <c r="M17" s="433" t="s">
        <v>299</v>
      </c>
      <c r="N17" s="434" t="n">
        <v>35.98</v>
      </c>
      <c r="O17" s="434" t="n">
        <v>58.18</v>
      </c>
    </row>
    <row r="18" customFormat="false" ht="16.5" hidden="false" customHeight="false" outlineLevel="0" collapsed="false">
      <c r="A18" s="433" t="s">
        <v>332</v>
      </c>
      <c r="B18" s="433" t="str">
        <f aca="false">Tabela_NS_S_OUT[[#This Row],[FADN_REG]]&amp;Tabela_NS_S_OUT[[#This Row],[NAZWA]]</f>
        <v>DPszenica zwyczajna ozima na ziarno</v>
      </c>
      <c r="C18" s="433" t="s">
        <v>333</v>
      </c>
      <c r="D18" s="433" t="s">
        <v>327</v>
      </c>
      <c r="E18" s="433" t="s">
        <v>301</v>
      </c>
      <c r="F18" s="434" t="n">
        <v>56.48</v>
      </c>
      <c r="G18" s="434" t="n">
        <v>68.52</v>
      </c>
      <c r="I18" s="435"/>
      <c r="J18" s="433" t="s">
        <v>356</v>
      </c>
      <c r="K18" s="433" t="s">
        <v>357</v>
      </c>
      <c r="L18" s="433" t="s">
        <v>327</v>
      </c>
      <c r="M18" s="433" t="s">
        <v>299</v>
      </c>
      <c r="N18" s="434" t="n">
        <v>35.97</v>
      </c>
      <c r="O18" s="434" t="n">
        <v>58.18</v>
      </c>
    </row>
    <row r="19" customFormat="false" ht="16.5" hidden="false" customHeight="false" outlineLevel="0" collapsed="false">
      <c r="A19" s="433" t="s">
        <v>334</v>
      </c>
      <c r="B19" s="433" t="str">
        <f aca="false">Tabela_NS_S_OUT[[#This Row],[FADN_REG]]&amp;Tabela_NS_S_OUT[[#This Row],[NAZWA]]</f>
        <v>AŻyto ogółem na ziarno</v>
      </c>
      <c r="C19" s="433" t="s">
        <v>335</v>
      </c>
      <c r="D19" s="433" t="s">
        <v>327</v>
      </c>
      <c r="E19" s="433" t="s">
        <v>299</v>
      </c>
      <c r="F19" s="434" t="n">
        <v>39.21</v>
      </c>
      <c r="G19" s="434" t="n">
        <v>58.45</v>
      </c>
      <c r="I19" s="435"/>
      <c r="J19" s="433" t="s">
        <v>358</v>
      </c>
      <c r="K19" s="433" t="s">
        <v>359</v>
      </c>
      <c r="L19" s="433" t="s">
        <v>327</v>
      </c>
      <c r="M19" s="433" t="s">
        <v>299</v>
      </c>
      <c r="N19" s="434" t="n">
        <v>36.09</v>
      </c>
      <c r="O19" s="434" t="n">
        <v>59.71</v>
      </c>
    </row>
    <row r="20" customFormat="false" ht="16.5" hidden="false" customHeight="false" outlineLevel="0" collapsed="false">
      <c r="A20" s="433" t="s">
        <v>334</v>
      </c>
      <c r="B20" s="433" t="str">
        <f aca="false">Tabela_NS_S_OUT[[#This Row],[FADN_REG]]&amp;Tabela_NS_S_OUT[[#This Row],[NAZWA]]</f>
        <v>BŻyto ogółem na ziarno</v>
      </c>
      <c r="C20" s="433" t="s">
        <v>335</v>
      </c>
      <c r="D20" s="433" t="s">
        <v>327</v>
      </c>
      <c r="E20" s="433" t="s">
        <v>3</v>
      </c>
      <c r="F20" s="434" t="n">
        <v>36.96</v>
      </c>
      <c r="G20" s="434" t="n">
        <v>57.66</v>
      </c>
      <c r="I20" s="435"/>
      <c r="J20" s="433" t="s">
        <v>360</v>
      </c>
      <c r="K20" s="433" t="s">
        <v>361</v>
      </c>
      <c r="L20" s="433" t="s">
        <v>327</v>
      </c>
      <c r="M20" s="433" t="s">
        <v>299</v>
      </c>
      <c r="N20" s="434" t="n">
        <v>73.98</v>
      </c>
      <c r="O20" s="434" t="n">
        <v>50.61</v>
      </c>
    </row>
    <row r="21" customFormat="false" ht="16.5" hidden="false" customHeight="false" outlineLevel="0" collapsed="false">
      <c r="A21" s="433" t="s">
        <v>334</v>
      </c>
      <c r="B21" s="433" t="str">
        <f aca="false">Tabela_NS_S_OUT[[#This Row],[FADN_REG]]&amp;Tabela_NS_S_OUT[[#This Row],[NAZWA]]</f>
        <v>CŻyto ogółem na ziarno</v>
      </c>
      <c r="C21" s="433" t="s">
        <v>335</v>
      </c>
      <c r="D21" s="433" t="s">
        <v>327</v>
      </c>
      <c r="E21" s="433" t="s">
        <v>300</v>
      </c>
      <c r="F21" s="434" t="n">
        <v>30.04</v>
      </c>
      <c r="G21" s="434" t="n">
        <v>55.67</v>
      </c>
      <c r="I21" s="435"/>
      <c r="J21" s="433" t="s">
        <v>362</v>
      </c>
      <c r="K21" s="433" t="s">
        <v>363</v>
      </c>
      <c r="L21" s="433" t="s">
        <v>327</v>
      </c>
      <c r="M21" s="433" t="s">
        <v>299</v>
      </c>
      <c r="N21" s="434" t="n">
        <v>11.89</v>
      </c>
      <c r="O21" s="434" t="n">
        <v>109.79</v>
      </c>
    </row>
    <row r="22" customFormat="false" ht="16.5" hidden="false" customHeight="false" outlineLevel="0" collapsed="false">
      <c r="A22" s="433" t="s">
        <v>334</v>
      </c>
      <c r="B22" s="433" t="str">
        <f aca="false">Tabela_NS_S_OUT[[#This Row],[FADN_REG]]&amp;Tabela_NS_S_OUT[[#This Row],[NAZWA]]</f>
        <v>DŻyto ogółem na ziarno</v>
      </c>
      <c r="C22" s="433" t="s">
        <v>335</v>
      </c>
      <c r="D22" s="433" t="s">
        <v>327</v>
      </c>
      <c r="E22" s="433" t="s">
        <v>301</v>
      </c>
      <c r="F22" s="434" t="n">
        <v>33.49</v>
      </c>
      <c r="G22" s="434" t="n">
        <v>56.32</v>
      </c>
      <c r="I22" s="435"/>
      <c r="J22" s="433" t="s">
        <v>364</v>
      </c>
      <c r="K22" s="433" t="s">
        <v>365</v>
      </c>
      <c r="L22" s="433" t="s">
        <v>327</v>
      </c>
      <c r="M22" s="433" t="s">
        <v>299</v>
      </c>
      <c r="N22" s="434" t="n">
        <v>12.41</v>
      </c>
      <c r="O22" s="434" t="n">
        <v>115.83</v>
      </c>
    </row>
    <row r="23" customFormat="false" ht="16.5" hidden="false" customHeight="false" outlineLevel="0" collapsed="false">
      <c r="A23" s="433" t="s">
        <v>336</v>
      </c>
      <c r="B23" s="433" t="str">
        <f aca="false">Tabela_NS_S_OUT[[#This Row],[FADN_REG]]&amp;Tabela_NS_S_OUT[[#This Row],[NAZWA]]</f>
        <v>AŻyto jare na ziarno</v>
      </c>
      <c r="C23" s="433" t="s">
        <v>337</v>
      </c>
      <c r="D23" s="433" t="s">
        <v>327</v>
      </c>
      <c r="E23" s="433" t="s">
        <v>299</v>
      </c>
      <c r="F23" s="434" t="n">
        <v>32.3</v>
      </c>
      <c r="G23" s="434" t="n">
        <v>63.68</v>
      </c>
      <c r="I23" s="435"/>
      <c r="J23" s="433" t="s">
        <v>366</v>
      </c>
      <c r="K23" s="433" t="s">
        <v>367</v>
      </c>
      <c r="L23" s="433" t="s">
        <v>327</v>
      </c>
      <c r="M23" s="433" t="s">
        <v>299</v>
      </c>
      <c r="N23" s="434" t="n">
        <v>9.62</v>
      </c>
      <c r="O23" s="434" t="n">
        <v>87.71</v>
      </c>
    </row>
    <row r="24" customFormat="false" ht="16.5" hidden="false" customHeight="false" outlineLevel="0" collapsed="false">
      <c r="A24" s="433" t="s">
        <v>336</v>
      </c>
      <c r="B24" s="433" t="str">
        <f aca="false">Tabela_NS_S_OUT[[#This Row],[FADN_REG]]&amp;Tabela_NS_S_OUT[[#This Row],[NAZWA]]</f>
        <v>BŻyto jare na ziarno</v>
      </c>
      <c r="C24" s="433" t="s">
        <v>337</v>
      </c>
      <c r="D24" s="433" t="s">
        <v>327</v>
      </c>
      <c r="E24" s="433" t="s">
        <v>3</v>
      </c>
      <c r="F24" s="434" t="n">
        <v>32.15</v>
      </c>
      <c r="G24" s="434" t="n">
        <v>57.37</v>
      </c>
      <c r="I24" s="435"/>
      <c r="J24" s="433" t="s">
        <v>368</v>
      </c>
      <c r="K24" s="433" t="s">
        <v>369</v>
      </c>
      <c r="L24" s="433" t="s">
        <v>327</v>
      </c>
      <c r="M24" s="433" t="s">
        <v>299</v>
      </c>
      <c r="N24" s="434" t="n">
        <v>23.58</v>
      </c>
      <c r="O24" s="434" t="n">
        <v>88.75</v>
      </c>
    </row>
    <row r="25" customFormat="false" ht="16.5" hidden="false" customHeight="false" outlineLevel="0" collapsed="false">
      <c r="A25" s="433" t="s">
        <v>336</v>
      </c>
      <c r="B25" s="433" t="str">
        <f aca="false">Tabela_NS_S_OUT[[#This Row],[FADN_REG]]&amp;Tabela_NS_S_OUT[[#This Row],[NAZWA]]</f>
        <v>CŻyto jare na ziarno</v>
      </c>
      <c r="C25" s="433" t="s">
        <v>337</v>
      </c>
      <c r="D25" s="433" t="s">
        <v>327</v>
      </c>
      <c r="E25" s="433" t="s">
        <v>300</v>
      </c>
      <c r="F25" s="434" t="n">
        <v>30.58</v>
      </c>
      <c r="G25" s="434" t="n">
        <v>57.27</v>
      </c>
      <c r="I25" s="435"/>
      <c r="J25" s="433" t="s">
        <v>370</v>
      </c>
      <c r="K25" s="433" t="s">
        <v>371</v>
      </c>
      <c r="L25" s="433" t="s">
        <v>327</v>
      </c>
      <c r="M25" s="433" t="s">
        <v>299</v>
      </c>
      <c r="N25" s="434" t="n">
        <v>24.03</v>
      </c>
      <c r="O25" s="434" t="n">
        <v>119.85</v>
      </c>
    </row>
    <row r="26" customFormat="false" ht="16.5" hidden="false" customHeight="false" outlineLevel="0" collapsed="false">
      <c r="A26" s="433" t="s">
        <v>336</v>
      </c>
      <c r="B26" s="433" t="str">
        <f aca="false">Tabela_NS_S_OUT[[#This Row],[FADN_REG]]&amp;Tabela_NS_S_OUT[[#This Row],[NAZWA]]</f>
        <v>DŻyto jare na ziarno</v>
      </c>
      <c r="C26" s="433" t="s">
        <v>337</v>
      </c>
      <c r="D26" s="433" t="s">
        <v>327</v>
      </c>
      <c r="E26" s="433" t="s">
        <v>301</v>
      </c>
      <c r="F26" s="434" t="n">
        <v>33.24</v>
      </c>
      <c r="G26" s="434" t="n">
        <v>56.44</v>
      </c>
      <c r="I26" s="435"/>
      <c r="J26" s="433" t="s">
        <v>372</v>
      </c>
      <c r="K26" s="433" t="s">
        <v>373</v>
      </c>
      <c r="L26" s="433" t="s">
        <v>327</v>
      </c>
      <c r="M26" s="433" t="s">
        <v>299</v>
      </c>
      <c r="N26" s="434" t="n">
        <v>35.54</v>
      </c>
      <c r="O26" s="434" t="n">
        <v>103.44</v>
      </c>
    </row>
    <row r="27" customFormat="false" ht="16.5" hidden="false" customHeight="false" outlineLevel="0" collapsed="false">
      <c r="A27" s="433" t="s">
        <v>338</v>
      </c>
      <c r="B27" s="433" t="str">
        <f aca="false">Tabela_NS_S_OUT[[#This Row],[FADN_REG]]&amp;Tabela_NS_S_OUT[[#This Row],[NAZWA]]</f>
        <v>AŻyto ozime na ziarno</v>
      </c>
      <c r="C27" s="433" t="s">
        <v>339</v>
      </c>
      <c r="D27" s="433" t="s">
        <v>327</v>
      </c>
      <c r="E27" s="433" t="s">
        <v>299</v>
      </c>
      <c r="F27" s="434" t="n">
        <v>39.53</v>
      </c>
      <c r="G27" s="434" t="n">
        <v>58.24</v>
      </c>
      <c r="I27" s="435"/>
      <c r="J27" s="433" t="s">
        <v>374</v>
      </c>
      <c r="K27" s="433" t="s">
        <v>375</v>
      </c>
      <c r="L27" s="433" t="s">
        <v>327</v>
      </c>
      <c r="M27" s="433" t="s">
        <v>299</v>
      </c>
      <c r="N27" s="434" t="n">
        <v>24.46</v>
      </c>
      <c r="O27" s="434" t="n">
        <v>325.9</v>
      </c>
    </row>
    <row r="28" customFormat="false" ht="16.5" hidden="false" customHeight="false" outlineLevel="0" collapsed="false">
      <c r="A28" s="433" t="s">
        <v>338</v>
      </c>
      <c r="B28" s="433" t="str">
        <f aca="false">Tabela_NS_S_OUT[[#This Row],[FADN_REG]]&amp;Tabela_NS_S_OUT[[#This Row],[NAZWA]]</f>
        <v>BŻyto ozime na ziarno</v>
      </c>
      <c r="C28" s="433" t="s">
        <v>339</v>
      </c>
      <c r="D28" s="433" t="s">
        <v>327</v>
      </c>
      <c r="E28" s="433" t="s">
        <v>3</v>
      </c>
      <c r="F28" s="434" t="n">
        <v>37.21</v>
      </c>
      <c r="G28" s="434" t="n">
        <v>57.71</v>
      </c>
      <c r="I28" s="435"/>
      <c r="J28" s="433" t="s">
        <v>376</v>
      </c>
      <c r="K28" s="433" t="s">
        <v>377</v>
      </c>
      <c r="L28" s="433" t="s">
        <v>327</v>
      </c>
      <c r="M28" s="433" t="s">
        <v>299</v>
      </c>
      <c r="N28" s="434" t="n">
        <v>32.67</v>
      </c>
      <c r="O28" s="434" t="n">
        <v>447.68</v>
      </c>
    </row>
    <row r="29" customFormat="false" ht="16.5" hidden="false" customHeight="false" outlineLevel="0" collapsed="false">
      <c r="A29" s="433" t="s">
        <v>338</v>
      </c>
      <c r="B29" s="433" t="str">
        <f aca="false">Tabela_NS_S_OUT[[#This Row],[FADN_REG]]&amp;Tabela_NS_S_OUT[[#This Row],[NAZWA]]</f>
        <v>CŻyto ozime na ziarno</v>
      </c>
      <c r="C29" s="433" t="s">
        <v>339</v>
      </c>
      <c r="D29" s="433" t="s">
        <v>327</v>
      </c>
      <c r="E29" s="433" t="s">
        <v>300</v>
      </c>
      <c r="F29" s="434" t="n">
        <v>30.05</v>
      </c>
      <c r="G29" s="434" t="n">
        <v>55.63</v>
      </c>
      <c r="I29" s="435"/>
      <c r="J29" s="433" t="s">
        <v>378</v>
      </c>
      <c r="K29" s="433" t="s">
        <v>379</v>
      </c>
      <c r="L29" s="433" t="s">
        <v>327</v>
      </c>
      <c r="M29" s="433" t="s">
        <v>299</v>
      </c>
      <c r="N29" s="434" t="n">
        <v>8.09</v>
      </c>
      <c r="O29" s="434" t="n">
        <v>236.87</v>
      </c>
    </row>
    <row r="30" customFormat="false" ht="16.5" hidden="false" customHeight="false" outlineLevel="0" collapsed="false">
      <c r="A30" s="433" t="s">
        <v>338</v>
      </c>
      <c r="B30" s="433" t="str">
        <f aca="false">Tabela_NS_S_OUT[[#This Row],[FADN_REG]]&amp;Tabela_NS_S_OUT[[#This Row],[NAZWA]]</f>
        <v>DŻyto ozime na ziarno</v>
      </c>
      <c r="C30" s="433" t="s">
        <v>339</v>
      </c>
      <c r="D30" s="433" t="s">
        <v>327</v>
      </c>
      <c r="E30" s="433" t="s">
        <v>301</v>
      </c>
      <c r="F30" s="434" t="n">
        <v>33.55</v>
      </c>
      <c r="G30" s="434" t="n">
        <v>56.34</v>
      </c>
      <c r="I30" s="435"/>
      <c r="J30" s="433" t="s">
        <v>380</v>
      </c>
      <c r="K30" s="433" t="s">
        <v>381</v>
      </c>
      <c r="L30" s="433" t="s">
        <v>327</v>
      </c>
      <c r="M30" s="433" t="s">
        <v>299</v>
      </c>
      <c r="N30" s="434" t="n">
        <v>13.12</v>
      </c>
      <c r="O30" s="434" t="n">
        <v>127.19</v>
      </c>
    </row>
    <row r="31" customFormat="false" ht="16.5" hidden="false" customHeight="false" outlineLevel="0" collapsed="false">
      <c r="A31" s="433" t="s">
        <v>340</v>
      </c>
      <c r="B31" s="433" t="str">
        <f aca="false">Tabela_NS_S_OUT[[#This Row],[FADN_REG]]&amp;Tabela_NS_S_OUT[[#This Row],[NAZWA]]</f>
        <v>AJęczmień ogółem na ziarno</v>
      </c>
      <c r="C31" s="433" t="s">
        <v>341</v>
      </c>
      <c r="D31" s="433" t="s">
        <v>327</v>
      </c>
      <c r="E31" s="433" t="s">
        <v>299</v>
      </c>
      <c r="F31" s="434" t="n">
        <v>42.62</v>
      </c>
      <c r="G31" s="434" t="n">
        <v>64.79</v>
      </c>
      <c r="I31" s="435"/>
      <c r="J31" s="433" t="s">
        <v>382</v>
      </c>
      <c r="K31" s="433" t="s">
        <v>383</v>
      </c>
      <c r="L31" s="433" t="s">
        <v>327</v>
      </c>
      <c r="M31" s="433" t="s">
        <v>299</v>
      </c>
      <c r="N31" s="434" t="n">
        <v>41.58</v>
      </c>
      <c r="O31" s="434" t="n">
        <v>96.62</v>
      </c>
    </row>
    <row r="32" customFormat="false" ht="16.5" hidden="false" customHeight="false" outlineLevel="0" collapsed="false">
      <c r="A32" s="433" t="s">
        <v>340</v>
      </c>
      <c r="B32" s="433" t="str">
        <f aca="false">Tabela_NS_S_OUT[[#This Row],[FADN_REG]]&amp;Tabela_NS_S_OUT[[#This Row],[NAZWA]]</f>
        <v>BJęczmień ogółem na ziarno</v>
      </c>
      <c r="C32" s="433" t="s">
        <v>341</v>
      </c>
      <c r="D32" s="433" t="s">
        <v>327</v>
      </c>
      <c r="E32" s="433" t="s">
        <v>3</v>
      </c>
      <c r="F32" s="434" t="n">
        <v>46.85</v>
      </c>
      <c r="G32" s="434" t="n">
        <v>66.77</v>
      </c>
      <c r="I32" s="435"/>
      <c r="J32" s="433" t="s">
        <v>384</v>
      </c>
      <c r="K32" s="433" t="s">
        <v>385</v>
      </c>
      <c r="L32" s="433" t="s">
        <v>327</v>
      </c>
      <c r="M32" s="433" t="s">
        <v>299</v>
      </c>
      <c r="N32" s="434" t="n">
        <v>18.27</v>
      </c>
      <c r="O32" s="434" t="n">
        <v>93.87</v>
      </c>
    </row>
    <row r="33" customFormat="false" ht="16.5" hidden="false" customHeight="false" outlineLevel="0" collapsed="false">
      <c r="A33" s="433" t="s">
        <v>340</v>
      </c>
      <c r="B33" s="433" t="str">
        <f aca="false">Tabela_NS_S_OUT[[#This Row],[FADN_REG]]&amp;Tabela_NS_S_OUT[[#This Row],[NAZWA]]</f>
        <v>CJęczmień ogółem na ziarno</v>
      </c>
      <c r="C33" s="433" t="s">
        <v>341</v>
      </c>
      <c r="D33" s="433" t="s">
        <v>327</v>
      </c>
      <c r="E33" s="433" t="s">
        <v>300</v>
      </c>
      <c r="F33" s="434" t="n">
        <v>42.77</v>
      </c>
      <c r="G33" s="434" t="n">
        <v>64.31</v>
      </c>
      <c r="I33" s="435"/>
      <c r="J33" s="433" t="s">
        <v>386</v>
      </c>
      <c r="K33" s="433" t="s">
        <v>387</v>
      </c>
      <c r="L33" s="433" t="s">
        <v>327</v>
      </c>
      <c r="M33" s="433" t="s">
        <v>299</v>
      </c>
      <c r="N33" s="434" t="n">
        <v>24.15</v>
      </c>
      <c r="O33" s="434" t="n">
        <v>87.41</v>
      </c>
    </row>
    <row r="34" customFormat="false" ht="16.5" hidden="false" customHeight="false" outlineLevel="0" collapsed="false">
      <c r="A34" s="433" t="s">
        <v>340</v>
      </c>
      <c r="B34" s="433" t="str">
        <f aca="false">Tabela_NS_S_OUT[[#This Row],[FADN_REG]]&amp;Tabela_NS_S_OUT[[#This Row],[NAZWA]]</f>
        <v>DJęczmień ogółem na ziarno</v>
      </c>
      <c r="C34" s="433" t="s">
        <v>341</v>
      </c>
      <c r="D34" s="433" t="s">
        <v>327</v>
      </c>
      <c r="E34" s="433" t="s">
        <v>301</v>
      </c>
      <c r="F34" s="434" t="n">
        <v>44.59</v>
      </c>
      <c r="G34" s="434" t="n">
        <v>63.04</v>
      </c>
      <c r="I34" s="435"/>
      <c r="J34" s="433" t="s">
        <v>388</v>
      </c>
      <c r="K34" s="433" t="s">
        <v>389</v>
      </c>
      <c r="L34" s="433" t="s">
        <v>327</v>
      </c>
      <c r="M34" s="433" t="s">
        <v>299</v>
      </c>
      <c r="N34" s="434" t="n">
        <v>27.42</v>
      </c>
      <c r="O34" s="434" t="n">
        <v>81.95</v>
      </c>
    </row>
    <row r="35" customFormat="false" ht="16.5" hidden="false" customHeight="false" outlineLevel="0" collapsed="false">
      <c r="A35" s="433" t="s">
        <v>342</v>
      </c>
      <c r="B35" s="433" t="str">
        <f aca="false">Tabela_NS_S_OUT[[#This Row],[FADN_REG]]&amp;Tabela_NS_S_OUT[[#This Row],[NAZWA]]</f>
        <v>AJęczmień jary na ziarno</v>
      </c>
      <c r="C35" s="433" t="s">
        <v>343</v>
      </c>
      <c r="D35" s="433" t="s">
        <v>327</v>
      </c>
      <c r="E35" s="433" t="s">
        <v>299</v>
      </c>
      <c r="F35" s="434" t="n">
        <v>41.84</v>
      </c>
      <c r="G35" s="434" t="n">
        <v>66.52</v>
      </c>
      <c r="I35" s="435"/>
      <c r="J35" s="433" t="s">
        <v>390</v>
      </c>
      <c r="K35" s="433" t="s">
        <v>391</v>
      </c>
      <c r="L35" s="433" t="s">
        <v>327</v>
      </c>
      <c r="M35" s="433" t="s">
        <v>299</v>
      </c>
      <c r="N35" s="434" t="n">
        <v>17.01</v>
      </c>
      <c r="O35" s="434" t="n">
        <v>91.22</v>
      </c>
    </row>
    <row r="36" customFormat="false" ht="16.5" hidden="false" customHeight="false" outlineLevel="0" collapsed="false">
      <c r="A36" s="433" t="s">
        <v>342</v>
      </c>
      <c r="B36" s="433" t="str">
        <f aca="false">Tabela_NS_S_OUT[[#This Row],[FADN_REG]]&amp;Tabela_NS_S_OUT[[#This Row],[NAZWA]]</f>
        <v>BJęczmień jary na ziarno</v>
      </c>
      <c r="C36" s="433" t="s">
        <v>343</v>
      </c>
      <c r="D36" s="433" t="s">
        <v>327</v>
      </c>
      <c r="E36" s="433" t="s">
        <v>3</v>
      </c>
      <c r="F36" s="434" t="n">
        <v>45.85</v>
      </c>
      <c r="G36" s="434" t="n">
        <v>68.03</v>
      </c>
      <c r="I36" s="435"/>
      <c r="J36" s="433" t="s">
        <v>392</v>
      </c>
      <c r="K36" s="433" t="s">
        <v>393</v>
      </c>
      <c r="L36" s="433" t="s">
        <v>327</v>
      </c>
      <c r="M36" s="433" t="s">
        <v>299</v>
      </c>
      <c r="N36" s="434" t="n">
        <v>22.7</v>
      </c>
      <c r="O36" s="434" t="n">
        <v>168.15</v>
      </c>
    </row>
    <row r="37" customFormat="false" ht="16.5" hidden="false" customHeight="false" outlineLevel="0" collapsed="false">
      <c r="A37" s="433" t="s">
        <v>342</v>
      </c>
      <c r="B37" s="433" t="str">
        <f aca="false">Tabela_NS_S_OUT[[#This Row],[FADN_REG]]&amp;Tabela_NS_S_OUT[[#This Row],[NAZWA]]</f>
        <v>CJęczmień jary na ziarno</v>
      </c>
      <c r="C37" s="433" t="s">
        <v>343</v>
      </c>
      <c r="D37" s="433" t="s">
        <v>327</v>
      </c>
      <c r="E37" s="433" t="s">
        <v>300</v>
      </c>
      <c r="F37" s="434" t="n">
        <v>42.18</v>
      </c>
      <c r="G37" s="434" t="n">
        <v>64.17</v>
      </c>
      <c r="I37" s="435"/>
      <c r="J37" s="433" t="s">
        <v>394</v>
      </c>
      <c r="K37" s="433" t="s">
        <v>395</v>
      </c>
      <c r="L37" s="433" t="s">
        <v>327</v>
      </c>
      <c r="M37" s="433" t="s">
        <v>299</v>
      </c>
      <c r="N37" s="434" t="n">
        <v>22.7</v>
      </c>
      <c r="O37" s="434" t="n">
        <v>168.15</v>
      </c>
    </row>
    <row r="38" customFormat="false" ht="16.5" hidden="false" customHeight="false" outlineLevel="0" collapsed="false">
      <c r="A38" s="433" t="s">
        <v>342</v>
      </c>
      <c r="B38" s="433" t="str">
        <f aca="false">Tabela_NS_S_OUT[[#This Row],[FADN_REG]]&amp;Tabela_NS_S_OUT[[#This Row],[NAZWA]]</f>
        <v>DJęczmień jary na ziarno</v>
      </c>
      <c r="C38" s="433" t="s">
        <v>343</v>
      </c>
      <c r="D38" s="433" t="s">
        <v>327</v>
      </c>
      <c r="E38" s="433" t="s">
        <v>301</v>
      </c>
      <c r="F38" s="434" t="n">
        <v>43.9</v>
      </c>
      <c r="G38" s="434" t="n">
        <v>64.03</v>
      </c>
      <c r="I38" s="435"/>
      <c r="J38" s="433" t="s">
        <v>396</v>
      </c>
      <c r="K38" s="433" t="s">
        <v>397</v>
      </c>
      <c r="L38" s="433" t="s">
        <v>327</v>
      </c>
      <c r="M38" s="433" t="s">
        <v>299</v>
      </c>
      <c r="N38" s="434" t="n">
        <v>8.61</v>
      </c>
      <c r="O38" s="434" t="n">
        <v>378.94</v>
      </c>
    </row>
    <row r="39" customFormat="false" ht="16.5" hidden="false" customHeight="false" outlineLevel="0" collapsed="false">
      <c r="A39" s="433" t="s">
        <v>344</v>
      </c>
      <c r="B39" s="433" t="str">
        <f aca="false">Tabela_NS_S_OUT[[#This Row],[FADN_REG]]&amp;Tabela_NS_S_OUT[[#This Row],[NAZWA]]</f>
        <v>AJęczmień ozimy na ziarno</v>
      </c>
      <c r="C39" s="433" t="s">
        <v>345</v>
      </c>
      <c r="D39" s="433" t="s">
        <v>327</v>
      </c>
      <c r="E39" s="433" t="s">
        <v>299</v>
      </c>
      <c r="F39" s="434" t="n">
        <v>46.93</v>
      </c>
      <c r="G39" s="434" t="n">
        <v>60.89</v>
      </c>
      <c r="I39" s="435"/>
      <c r="J39" s="433" t="s">
        <v>398</v>
      </c>
      <c r="K39" s="433" t="s">
        <v>399</v>
      </c>
      <c r="L39" s="433" t="s">
        <v>327</v>
      </c>
      <c r="M39" s="433" t="s">
        <v>299</v>
      </c>
      <c r="N39" s="434" t="n">
        <v>20.55</v>
      </c>
      <c r="O39" s="434" t="n">
        <v>79.66</v>
      </c>
    </row>
    <row r="40" customFormat="false" ht="16.5" hidden="false" customHeight="false" outlineLevel="0" collapsed="false">
      <c r="A40" s="433" t="s">
        <v>344</v>
      </c>
      <c r="B40" s="433" t="str">
        <f aca="false">Tabela_NS_S_OUT[[#This Row],[FADN_REG]]&amp;Tabela_NS_S_OUT[[#This Row],[NAZWA]]</f>
        <v>BJęczmień ozimy na ziarno</v>
      </c>
      <c r="C40" s="433" t="s">
        <v>345</v>
      </c>
      <c r="D40" s="433" t="s">
        <v>327</v>
      </c>
      <c r="E40" s="433" t="s">
        <v>3</v>
      </c>
      <c r="F40" s="434" t="n">
        <v>51.34</v>
      </c>
      <c r="G40" s="434" t="n">
        <v>61.73</v>
      </c>
      <c r="I40" s="435"/>
      <c r="J40" s="433" t="s">
        <v>400</v>
      </c>
      <c r="K40" s="433" t="s">
        <v>401</v>
      </c>
      <c r="L40" s="433" t="s">
        <v>327</v>
      </c>
      <c r="M40" s="433" t="s">
        <v>299</v>
      </c>
      <c r="N40" s="434" t="n">
        <v>35.88</v>
      </c>
      <c r="O40" s="434" t="n">
        <v>59.24</v>
      </c>
    </row>
    <row r="41" customFormat="false" ht="16.5" hidden="false" customHeight="false" outlineLevel="0" collapsed="false">
      <c r="A41" s="433" t="s">
        <v>344</v>
      </c>
      <c r="B41" s="433" t="str">
        <f aca="false">Tabela_NS_S_OUT[[#This Row],[FADN_REG]]&amp;Tabela_NS_S_OUT[[#This Row],[NAZWA]]</f>
        <v>CJęczmień ozimy na ziarno</v>
      </c>
      <c r="C41" s="433" t="s">
        <v>345</v>
      </c>
      <c r="D41" s="433" t="s">
        <v>327</v>
      </c>
      <c r="E41" s="433" t="s">
        <v>300</v>
      </c>
      <c r="F41" s="434" t="n">
        <v>48.29</v>
      </c>
      <c r="G41" s="434" t="n">
        <v>66.1</v>
      </c>
      <c r="I41" s="435"/>
      <c r="J41" s="433" t="s">
        <v>402</v>
      </c>
      <c r="K41" s="433" t="s">
        <v>403</v>
      </c>
      <c r="L41" s="433" t="s">
        <v>327</v>
      </c>
      <c r="M41" s="433" t="s">
        <v>299</v>
      </c>
      <c r="N41" s="434" t="n">
        <v>35.75</v>
      </c>
      <c r="O41" s="434" t="n">
        <v>59.23</v>
      </c>
    </row>
    <row r="42" customFormat="false" ht="16.5" hidden="false" customHeight="false" outlineLevel="0" collapsed="false">
      <c r="A42" s="433" t="s">
        <v>344</v>
      </c>
      <c r="B42" s="433" t="str">
        <f aca="false">Tabela_NS_S_OUT[[#This Row],[FADN_REG]]&amp;Tabela_NS_S_OUT[[#This Row],[NAZWA]]</f>
        <v>DJęczmień ozimy na ziarno</v>
      </c>
      <c r="C42" s="433" t="s">
        <v>345</v>
      </c>
      <c r="D42" s="433" t="s">
        <v>327</v>
      </c>
      <c r="E42" s="433" t="s">
        <v>301</v>
      </c>
      <c r="F42" s="434" t="n">
        <v>48.87</v>
      </c>
      <c r="G42" s="434" t="n">
        <v>58.7</v>
      </c>
      <c r="I42" s="435"/>
      <c r="J42" s="433" t="s">
        <v>404</v>
      </c>
      <c r="K42" s="433" t="s">
        <v>405</v>
      </c>
      <c r="L42" s="433" t="s">
        <v>327</v>
      </c>
      <c r="M42" s="433" t="s">
        <v>299</v>
      </c>
      <c r="N42" s="434" t="n">
        <v>86.56</v>
      </c>
      <c r="O42" s="434" t="n">
        <v>63.06</v>
      </c>
    </row>
    <row r="43" customFormat="false" ht="16.5" hidden="false" customHeight="false" outlineLevel="0" collapsed="false">
      <c r="A43" s="433" t="s">
        <v>346</v>
      </c>
      <c r="B43" s="433" t="str">
        <f aca="false">Tabela_NS_S_OUT[[#This Row],[FADN_REG]]&amp;Tabela_NS_S_OUT[[#This Row],[NAZWA]]</f>
        <v>AOwies na ziarno</v>
      </c>
      <c r="C43" s="433" t="s">
        <v>347</v>
      </c>
      <c r="D43" s="433" t="s">
        <v>327</v>
      </c>
      <c r="E43" s="433" t="s">
        <v>299</v>
      </c>
      <c r="F43" s="434" t="n">
        <v>34.21</v>
      </c>
      <c r="G43" s="434" t="n">
        <v>55.05</v>
      </c>
      <c r="I43" s="435"/>
      <c r="J43" s="433" t="s">
        <v>406</v>
      </c>
      <c r="K43" s="433" t="s">
        <v>407</v>
      </c>
      <c r="L43" s="433" t="s">
        <v>327</v>
      </c>
      <c r="M43" s="433" t="s">
        <v>299</v>
      </c>
      <c r="N43" s="434" t="n">
        <v>598.15</v>
      </c>
      <c r="O43" s="434" t="n">
        <v>13.1</v>
      </c>
    </row>
    <row r="44" customFormat="false" ht="16.5" hidden="false" customHeight="false" outlineLevel="0" collapsed="false">
      <c r="A44" s="433" t="s">
        <v>346</v>
      </c>
      <c r="B44" s="433" t="str">
        <f aca="false">Tabela_NS_S_OUT[[#This Row],[FADN_REG]]&amp;Tabela_NS_S_OUT[[#This Row],[NAZWA]]</f>
        <v>BOwies na ziarno</v>
      </c>
      <c r="C44" s="433" t="s">
        <v>347</v>
      </c>
      <c r="D44" s="433" t="s">
        <v>327</v>
      </c>
      <c r="E44" s="433" t="s">
        <v>3</v>
      </c>
      <c r="F44" s="434" t="n">
        <v>35.01</v>
      </c>
      <c r="G44" s="434" t="n">
        <v>55.23</v>
      </c>
      <c r="I44" s="435"/>
      <c r="J44" s="433" t="s">
        <v>408</v>
      </c>
      <c r="K44" s="433" t="s">
        <v>409</v>
      </c>
      <c r="L44" s="433" t="s">
        <v>327</v>
      </c>
      <c r="M44" s="433" t="s">
        <v>299</v>
      </c>
      <c r="N44" s="434" t="n">
        <v>302.89</v>
      </c>
      <c r="O44" s="434" t="n">
        <v>43.39</v>
      </c>
    </row>
    <row r="45" customFormat="false" ht="16.5" hidden="false" customHeight="false" outlineLevel="0" collapsed="false">
      <c r="A45" s="433" t="s">
        <v>346</v>
      </c>
      <c r="B45" s="433" t="str">
        <f aca="false">Tabela_NS_S_OUT[[#This Row],[FADN_REG]]&amp;Tabela_NS_S_OUT[[#This Row],[NAZWA]]</f>
        <v>COwies na ziarno</v>
      </c>
      <c r="C45" s="433" t="s">
        <v>347</v>
      </c>
      <c r="D45" s="433" t="s">
        <v>327</v>
      </c>
      <c r="E45" s="433" t="s">
        <v>300</v>
      </c>
      <c r="F45" s="434" t="n">
        <v>32.18</v>
      </c>
      <c r="G45" s="434" t="n">
        <v>53.11</v>
      </c>
      <c r="I45" s="435"/>
      <c r="J45" s="433" t="s">
        <v>410</v>
      </c>
      <c r="K45" s="433" t="s">
        <v>411</v>
      </c>
      <c r="L45" s="433" t="s">
        <v>327</v>
      </c>
      <c r="M45" s="433" t="s">
        <v>299</v>
      </c>
      <c r="N45" s="434" t="n">
        <v>33.86</v>
      </c>
      <c r="O45" s="434" t="n">
        <v>150.82</v>
      </c>
    </row>
    <row r="46" customFormat="false" ht="16.5" hidden="false" customHeight="false" outlineLevel="0" collapsed="false">
      <c r="A46" s="433" t="s">
        <v>346</v>
      </c>
      <c r="B46" s="433" t="str">
        <f aca="false">Tabela_NS_S_OUT[[#This Row],[FADN_REG]]&amp;Tabela_NS_S_OUT[[#This Row],[NAZWA]]</f>
        <v>DOwies na ziarno</v>
      </c>
      <c r="C46" s="433" t="s">
        <v>347</v>
      </c>
      <c r="D46" s="433" t="s">
        <v>327</v>
      </c>
      <c r="E46" s="433" t="s">
        <v>301</v>
      </c>
      <c r="F46" s="434" t="n">
        <v>33.92</v>
      </c>
      <c r="G46" s="434" t="n">
        <v>55.95</v>
      </c>
      <c r="I46" s="435"/>
      <c r="J46" s="433" t="s">
        <v>412</v>
      </c>
      <c r="K46" s="433" t="s">
        <v>413</v>
      </c>
      <c r="L46" s="433" t="s">
        <v>327</v>
      </c>
      <c r="M46" s="433" t="s">
        <v>299</v>
      </c>
      <c r="N46" s="434" t="n">
        <v>34.49</v>
      </c>
      <c r="O46" s="434" t="n">
        <v>150.07</v>
      </c>
    </row>
    <row r="47" customFormat="false" ht="16.5" hidden="false" customHeight="false" outlineLevel="0" collapsed="false">
      <c r="A47" s="433" t="s">
        <v>348</v>
      </c>
      <c r="B47" s="433" t="str">
        <f aca="false">Tabela_NS_S_OUT[[#This Row],[FADN_REG]]&amp;Tabela_NS_S_OUT[[#This Row],[NAZWA]]</f>
        <v>APszenżyto ogółem na ziarno</v>
      </c>
      <c r="C47" s="433" t="s">
        <v>349</v>
      </c>
      <c r="D47" s="433" t="s">
        <v>327</v>
      </c>
      <c r="E47" s="433" t="s">
        <v>299</v>
      </c>
      <c r="F47" s="434" t="n">
        <v>46.33</v>
      </c>
      <c r="G47" s="434" t="n">
        <v>61.49</v>
      </c>
      <c r="I47" s="435"/>
      <c r="J47" s="433" t="s">
        <v>414</v>
      </c>
      <c r="K47" s="433" t="s">
        <v>415</v>
      </c>
      <c r="L47" s="433" t="s">
        <v>327</v>
      </c>
      <c r="M47" s="433" t="s">
        <v>299</v>
      </c>
      <c r="N47" s="434" t="n">
        <v>21.94</v>
      </c>
      <c r="O47" s="434" t="n">
        <v>168</v>
      </c>
    </row>
    <row r="48" customFormat="false" ht="16.5" hidden="false" customHeight="false" outlineLevel="0" collapsed="false">
      <c r="A48" s="433" t="s">
        <v>348</v>
      </c>
      <c r="B48" s="433" t="str">
        <f aca="false">Tabela_NS_S_OUT[[#This Row],[FADN_REG]]&amp;Tabela_NS_S_OUT[[#This Row],[NAZWA]]</f>
        <v>BPszenżyto ogółem na ziarno</v>
      </c>
      <c r="C48" s="433" t="s">
        <v>349</v>
      </c>
      <c r="D48" s="433" t="s">
        <v>327</v>
      </c>
      <c r="E48" s="433" t="s">
        <v>3</v>
      </c>
      <c r="F48" s="434" t="n">
        <v>48.73</v>
      </c>
      <c r="G48" s="434" t="n">
        <v>59.86</v>
      </c>
      <c r="I48" s="435"/>
      <c r="J48" s="433" t="s">
        <v>416</v>
      </c>
      <c r="K48" s="433" t="s">
        <v>417</v>
      </c>
      <c r="L48" s="433" t="s">
        <v>327</v>
      </c>
      <c r="M48" s="433" t="s">
        <v>299</v>
      </c>
      <c r="N48" s="434" t="n">
        <v>34.9</v>
      </c>
      <c r="O48" s="434" t="n">
        <v>149.62</v>
      </c>
    </row>
    <row r="49" customFormat="false" ht="16.5" hidden="false" customHeight="false" outlineLevel="0" collapsed="false">
      <c r="A49" s="433" t="s">
        <v>348</v>
      </c>
      <c r="B49" s="433" t="str">
        <f aca="false">Tabela_NS_S_OUT[[#This Row],[FADN_REG]]&amp;Tabela_NS_S_OUT[[#This Row],[NAZWA]]</f>
        <v>CPszenżyto ogółem na ziarno</v>
      </c>
      <c r="C49" s="433" t="s">
        <v>349</v>
      </c>
      <c r="D49" s="433" t="s">
        <v>327</v>
      </c>
      <c r="E49" s="433" t="s">
        <v>300</v>
      </c>
      <c r="F49" s="434" t="n">
        <v>42.56</v>
      </c>
      <c r="G49" s="434" t="n">
        <v>60.01</v>
      </c>
      <c r="I49" s="435"/>
      <c r="J49" s="433" t="s">
        <v>418</v>
      </c>
      <c r="K49" s="433" t="s">
        <v>419</v>
      </c>
      <c r="L49" s="433" t="s">
        <v>327</v>
      </c>
      <c r="M49" s="433" t="s">
        <v>299</v>
      </c>
      <c r="N49" s="434" t="n">
        <v>14.8</v>
      </c>
      <c r="O49" s="434" t="n">
        <v>164.37</v>
      </c>
    </row>
    <row r="50" customFormat="false" ht="16.5" hidden="false" customHeight="false" outlineLevel="0" collapsed="false">
      <c r="A50" s="433" t="s">
        <v>348</v>
      </c>
      <c r="B50" s="433" t="str">
        <f aca="false">Tabela_NS_S_OUT[[#This Row],[FADN_REG]]&amp;Tabela_NS_S_OUT[[#This Row],[NAZWA]]</f>
        <v>DPszenżyto ogółem na ziarno</v>
      </c>
      <c r="C50" s="433" t="s">
        <v>349</v>
      </c>
      <c r="D50" s="433" t="s">
        <v>327</v>
      </c>
      <c r="E50" s="433" t="s">
        <v>301</v>
      </c>
      <c r="F50" s="434" t="n">
        <v>42.67</v>
      </c>
      <c r="G50" s="434" t="n">
        <v>59.07</v>
      </c>
      <c r="I50" s="435"/>
      <c r="J50" s="433" t="s">
        <v>420</v>
      </c>
      <c r="K50" s="433" t="s">
        <v>421</v>
      </c>
      <c r="L50" s="433" t="s">
        <v>327</v>
      </c>
      <c r="M50" s="433" t="s">
        <v>299</v>
      </c>
      <c r="N50" s="434" t="n">
        <v>15.94</v>
      </c>
      <c r="O50" s="434" t="n">
        <v>177.73</v>
      </c>
    </row>
    <row r="51" customFormat="false" ht="16.5" hidden="false" customHeight="false" outlineLevel="0" collapsed="false">
      <c r="A51" s="433" t="s">
        <v>350</v>
      </c>
      <c r="B51" s="433" t="str">
        <f aca="false">Tabela_NS_S_OUT[[#This Row],[FADN_REG]]&amp;Tabela_NS_S_OUT[[#This Row],[NAZWA]]</f>
        <v>APszenżyto jare na ziarno</v>
      </c>
      <c r="C51" s="433" t="s">
        <v>351</v>
      </c>
      <c r="D51" s="433" t="s">
        <v>327</v>
      </c>
      <c r="E51" s="433" t="s">
        <v>299</v>
      </c>
      <c r="F51" s="434" t="n">
        <v>38.41</v>
      </c>
      <c r="G51" s="434" t="n">
        <v>63.6</v>
      </c>
      <c r="I51" s="435"/>
      <c r="J51" s="433" t="s">
        <v>422</v>
      </c>
      <c r="K51" s="433" t="s">
        <v>423</v>
      </c>
      <c r="L51" s="433" t="s">
        <v>327</v>
      </c>
      <c r="M51" s="433" t="s">
        <v>299</v>
      </c>
      <c r="N51" s="434" t="n">
        <v>16.81</v>
      </c>
      <c r="O51" s="434" t="n">
        <v>135.34</v>
      </c>
    </row>
    <row r="52" customFormat="false" ht="16.5" hidden="false" customHeight="false" outlineLevel="0" collapsed="false">
      <c r="A52" s="433" t="s">
        <v>350</v>
      </c>
      <c r="B52" s="433" t="str">
        <f aca="false">Tabela_NS_S_OUT[[#This Row],[FADN_REG]]&amp;Tabela_NS_S_OUT[[#This Row],[NAZWA]]</f>
        <v>BPszenżyto jare na ziarno</v>
      </c>
      <c r="C52" s="433" t="s">
        <v>351</v>
      </c>
      <c r="D52" s="433" t="s">
        <v>327</v>
      </c>
      <c r="E52" s="433" t="s">
        <v>3</v>
      </c>
      <c r="F52" s="434" t="n">
        <v>40.92</v>
      </c>
      <c r="G52" s="434" t="n">
        <v>63.16</v>
      </c>
      <c r="I52" s="435"/>
      <c r="J52" s="433" t="s">
        <v>424</v>
      </c>
      <c r="K52" s="433" t="s">
        <v>425</v>
      </c>
      <c r="L52" s="433" t="s">
        <v>327</v>
      </c>
      <c r="M52" s="433" t="s">
        <v>299</v>
      </c>
      <c r="N52" s="434" t="n">
        <v>9.24</v>
      </c>
      <c r="O52" s="434" t="n">
        <v>245.01</v>
      </c>
    </row>
    <row r="53" customFormat="false" ht="16.5" hidden="false" customHeight="false" outlineLevel="0" collapsed="false">
      <c r="A53" s="433" t="s">
        <v>350</v>
      </c>
      <c r="B53" s="433" t="str">
        <f aca="false">Tabela_NS_S_OUT[[#This Row],[FADN_REG]]&amp;Tabela_NS_S_OUT[[#This Row],[NAZWA]]</f>
        <v>CPszenżyto jare na ziarno</v>
      </c>
      <c r="C53" s="433" t="s">
        <v>351</v>
      </c>
      <c r="D53" s="433" t="s">
        <v>327</v>
      </c>
      <c r="E53" s="433" t="s">
        <v>300</v>
      </c>
      <c r="F53" s="434" t="n">
        <v>36.6</v>
      </c>
      <c r="G53" s="434" t="n">
        <v>62.13</v>
      </c>
      <c r="I53" s="435"/>
      <c r="J53" s="433" t="s">
        <v>426</v>
      </c>
      <c r="K53" s="433" t="s">
        <v>427</v>
      </c>
      <c r="L53" s="433" t="s">
        <v>327</v>
      </c>
      <c r="M53" s="433" t="s">
        <v>299</v>
      </c>
      <c r="N53" s="434" t="n">
        <v>43.79</v>
      </c>
      <c r="O53" s="434" t="n">
        <v>103.59</v>
      </c>
    </row>
    <row r="54" customFormat="false" ht="16.5" hidden="false" customHeight="false" outlineLevel="0" collapsed="false">
      <c r="A54" s="433" t="s">
        <v>350</v>
      </c>
      <c r="B54" s="433" t="str">
        <f aca="false">Tabela_NS_S_OUT[[#This Row],[FADN_REG]]&amp;Tabela_NS_S_OUT[[#This Row],[NAZWA]]</f>
        <v>DPszenżyto jare na ziarno</v>
      </c>
      <c r="C54" s="433" t="s">
        <v>351</v>
      </c>
      <c r="D54" s="433" t="s">
        <v>327</v>
      </c>
      <c r="E54" s="433" t="s">
        <v>301</v>
      </c>
      <c r="F54" s="434" t="n">
        <v>36.77</v>
      </c>
      <c r="G54" s="434" t="n">
        <v>60.71</v>
      </c>
      <c r="I54" s="435"/>
      <c r="J54" s="433" t="s">
        <v>428</v>
      </c>
      <c r="K54" s="433" t="s">
        <v>429</v>
      </c>
      <c r="L54" s="433" t="s">
        <v>327</v>
      </c>
      <c r="M54" s="433" t="s">
        <v>299</v>
      </c>
      <c r="N54" s="434" t="n">
        <v>22.64</v>
      </c>
      <c r="O54" s="434" t="n">
        <v>207.07</v>
      </c>
    </row>
    <row r="55" customFormat="false" ht="16.5" hidden="false" customHeight="false" outlineLevel="0" collapsed="false">
      <c r="A55" s="433" t="s">
        <v>352</v>
      </c>
      <c r="B55" s="433" t="str">
        <f aca="false">Tabela_NS_S_OUT[[#This Row],[FADN_REG]]&amp;Tabela_NS_S_OUT[[#This Row],[NAZWA]]</f>
        <v>APszenżyto ozime na ziarno</v>
      </c>
      <c r="C55" s="433" t="s">
        <v>353</v>
      </c>
      <c r="D55" s="433" t="s">
        <v>327</v>
      </c>
      <c r="E55" s="433" t="s">
        <v>299</v>
      </c>
      <c r="F55" s="434" t="n">
        <v>47.57</v>
      </c>
      <c r="G55" s="434" t="n">
        <v>61.12</v>
      </c>
      <c r="I55" s="435"/>
      <c r="J55" s="433" t="s">
        <v>430</v>
      </c>
      <c r="K55" s="433" t="s">
        <v>431</v>
      </c>
      <c r="L55" s="433" t="s">
        <v>327</v>
      </c>
      <c r="M55" s="433" t="s">
        <v>299</v>
      </c>
      <c r="N55" s="434" t="n">
        <v>28.65</v>
      </c>
      <c r="O55" s="434" t="n">
        <v>538.99</v>
      </c>
    </row>
    <row r="56" customFormat="false" ht="16.5" hidden="false" customHeight="false" outlineLevel="0" collapsed="false">
      <c r="A56" s="433" t="s">
        <v>352</v>
      </c>
      <c r="B56" s="433" t="str">
        <f aca="false">Tabela_NS_S_OUT[[#This Row],[FADN_REG]]&amp;Tabela_NS_S_OUT[[#This Row],[NAZWA]]</f>
        <v>BPszenżyto ozime na ziarno</v>
      </c>
      <c r="C56" s="433" t="s">
        <v>353</v>
      </c>
      <c r="D56" s="433" t="s">
        <v>327</v>
      </c>
      <c r="E56" s="433" t="s">
        <v>3</v>
      </c>
      <c r="F56" s="434" t="n">
        <v>49.41</v>
      </c>
      <c r="G56" s="434" t="n">
        <v>59.64</v>
      </c>
      <c r="I56" s="435"/>
      <c r="J56" s="433" t="s">
        <v>432</v>
      </c>
      <c r="K56" s="433" t="s">
        <v>433</v>
      </c>
      <c r="L56" s="433" t="s">
        <v>327</v>
      </c>
      <c r="M56" s="433" t="s">
        <v>299</v>
      </c>
      <c r="N56" s="434" t="n">
        <v>24.38</v>
      </c>
      <c r="O56" s="434" t="n">
        <v>745.61</v>
      </c>
    </row>
    <row r="57" customFormat="false" ht="16.5" hidden="false" customHeight="false" outlineLevel="0" collapsed="false">
      <c r="A57" s="433" t="s">
        <v>352</v>
      </c>
      <c r="B57" s="433" t="str">
        <f aca="false">Tabela_NS_S_OUT[[#This Row],[FADN_REG]]&amp;Tabela_NS_S_OUT[[#This Row],[NAZWA]]</f>
        <v>CPszenżyto ozime na ziarno</v>
      </c>
      <c r="C57" s="433" t="s">
        <v>353</v>
      </c>
      <c r="D57" s="433" t="s">
        <v>327</v>
      </c>
      <c r="E57" s="433" t="s">
        <v>300</v>
      </c>
      <c r="F57" s="434" t="n">
        <v>43.07</v>
      </c>
      <c r="G57" s="434" t="n">
        <v>59.79</v>
      </c>
      <c r="I57" s="435"/>
      <c r="J57" s="433" t="s">
        <v>434</v>
      </c>
      <c r="K57" s="433" t="s">
        <v>435</v>
      </c>
      <c r="L57" s="433" t="s">
        <v>327</v>
      </c>
      <c r="M57" s="433" t="s">
        <v>299</v>
      </c>
      <c r="N57" s="434" t="n">
        <v>15.76</v>
      </c>
      <c r="O57" s="434" t="n">
        <v>1348</v>
      </c>
    </row>
    <row r="58" customFormat="false" ht="16.5" hidden="false" customHeight="false" outlineLevel="0" collapsed="false">
      <c r="A58" s="433" t="s">
        <v>352</v>
      </c>
      <c r="B58" s="433" t="str">
        <f aca="false">Tabela_NS_S_OUT[[#This Row],[FADN_REG]]&amp;Tabela_NS_S_OUT[[#This Row],[NAZWA]]</f>
        <v>DPszenżyto ozime na ziarno</v>
      </c>
      <c r="C58" s="433" t="s">
        <v>353</v>
      </c>
      <c r="D58" s="433" t="s">
        <v>327</v>
      </c>
      <c r="E58" s="433" t="s">
        <v>301</v>
      </c>
      <c r="F58" s="434" t="n">
        <v>43.06</v>
      </c>
      <c r="G58" s="434" t="n">
        <v>58.84</v>
      </c>
      <c r="I58" s="435"/>
      <c r="J58" s="433" t="s">
        <v>436</v>
      </c>
      <c r="K58" s="433" t="s">
        <v>437</v>
      </c>
      <c r="L58" s="433" t="s">
        <v>327</v>
      </c>
      <c r="M58" s="433" t="s">
        <v>299</v>
      </c>
      <c r="N58" s="434" t="n">
        <v>15.91</v>
      </c>
      <c r="O58" s="434" t="n">
        <v>578.16</v>
      </c>
    </row>
    <row r="59" customFormat="false" ht="16.5" hidden="false" customHeight="false" outlineLevel="0" collapsed="false">
      <c r="A59" s="433" t="s">
        <v>354</v>
      </c>
      <c r="B59" s="433" t="str">
        <f aca="false">Tabela_NS_S_OUT[[#This Row],[FADN_REG]]&amp;Tabela_NS_S_OUT[[#This Row],[NAZWA]]</f>
        <v>AMieszanki zbożowe na ziarno</v>
      </c>
      <c r="C59" s="433" t="s">
        <v>355</v>
      </c>
      <c r="D59" s="433" t="s">
        <v>327</v>
      </c>
      <c r="E59" s="433" t="s">
        <v>299</v>
      </c>
      <c r="F59" s="434" t="n">
        <v>35.98</v>
      </c>
      <c r="G59" s="434" t="n">
        <v>58.18</v>
      </c>
      <c r="I59" s="435"/>
      <c r="J59" s="433" t="s">
        <v>438</v>
      </c>
      <c r="K59" s="433" t="s">
        <v>439</v>
      </c>
      <c r="L59" s="433" t="s">
        <v>327</v>
      </c>
      <c r="M59" s="433" t="s">
        <v>299</v>
      </c>
      <c r="N59" s="434" t="n">
        <v>74.53</v>
      </c>
      <c r="O59" s="434" t="n">
        <v>58.87</v>
      </c>
    </row>
    <row r="60" customFormat="false" ht="16.5" hidden="false" customHeight="false" outlineLevel="0" collapsed="false">
      <c r="A60" s="433" t="s">
        <v>354</v>
      </c>
      <c r="B60" s="433" t="str">
        <f aca="false">Tabela_NS_S_OUT[[#This Row],[FADN_REG]]&amp;Tabela_NS_S_OUT[[#This Row],[NAZWA]]</f>
        <v>BMieszanki zbożowe na ziarno</v>
      </c>
      <c r="C60" s="433" t="s">
        <v>355</v>
      </c>
      <c r="D60" s="433" t="s">
        <v>327</v>
      </c>
      <c r="E60" s="433" t="s">
        <v>3</v>
      </c>
      <c r="F60" s="434" t="n">
        <v>39.44</v>
      </c>
      <c r="G60" s="434" t="n">
        <v>58.83</v>
      </c>
      <c r="I60" s="435"/>
      <c r="J60" s="433" t="s">
        <v>440</v>
      </c>
      <c r="K60" s="433" t="s">
        <v>441</v>
      </c>
      <c r="L60" s="433" t="s">
        <v>327</v>
      </c>
      <c r="M60" s="433" t="s">
        <v>299</v>
      </c>
      <c r="N60" s="434" t="n">
        <v>249.03</v>
      </c>
      <c r="O60" s="434" t="n">
        <v>43.03</v>
      </c>
    </row>
    <row r="61" customFormat="false" ht="16.5" hidden="false" customHeight="false" outlineLevel="0" collapsed="false">
      <c r="A61" s="433" t="s">
        <v>354</v>
      </c>
      <c r="B61" s="433" t="str">
        <f aca="false">Tabela_NS_S_OUT[[#This Row],[FADN_REG]]&amp;Tabela_NS_S_OUT[[#This Row],[NAZWA]]</f>
        <v>CMieszanki zbożowe na ziarno</v>
      </c>
      <c r="C61" s="433" t="s">
        <v>355</v>
      </c>
      <c r="D61" s="433" t="s">
        <v>327</v>
      </c>
      <c r="E61" s="433" t="s">
        <v>300</v>
      </c>
      <c r="F61" s="434" t="n">
        <v>36</v>
      </c>
      <c r="G61" s="434" t="n">
        <v>58.75</v>
      </c>
      <c r="I61" s="435"/>
      <c r="J61" s="433" t="s">
        <v>442</v>
      </c>
      <c r="K61" s="433" t="s">
        <v>443</v>
      </c>
      <c r="L61" s="433" t="s">
        <v>327</v>
      </c>
      <c r="M61" s="433" t="s">
        <v>299</v>
      </c>
      <c r="N61" s="434" t="n">
        <v>259.96</v>
      </c>
      <c r="O61" s="434" t="n">
        <v>72.04</v>
      </c>
    </row>
    <row r="62" customFormat="false" ht="16.5" hidden="false" customHeight="false" outlineLevel="0" collapsed="false">
      <c r="A62" s="433" t="s">
        <v>354</v>
      </c>
      <c r="B62" s="433" t="str">
        <f aca="false">Tabela_NS_S_OUT[[#This Row],[FADN_REG]]&amp;Tabela_NS_S_OUT[[#This Row],[NAZWA]]</f>
        <v>DMieszanki zbożowe na ziarno</v>
      </c>
      <c r="C62" s="433" t="s">
        <v>355</v>
      </c>
      <c r="D62" s="433" t="s">
        <v>327</v>
      </c>
      <c r="E62" s="433" t="s">
        <v>301</v>
      </c>
      <c r="F62" s="434" t="n">
        <v>37.67</v>
      </c>
      <c r="G62" s="434" t="n">
        <v>60.29</v>
      </c>
      <c r="I62" s="435"/>
      <c r="J62" s="433" t="s">
        <v>444</v>
      </c>
      <c r="K62" s="433" t="s">
        <v>445</v>
      </c>
      <c r="L62" s="433" t="s">
        <v>327</v>
      </c>
      <c r="M62" s="433" t="s">
        <v>299</v>
      </c>
      <c r="N62" s="434" t="n">
        <v>235.33</v>
      </c>
      <c r="O62" s="434" t="n">
        <v>47.49</v>
      </c>
    </row>
    <row r="63" customFormat="false" ht="16.5" hidden="false" customHeight="false" outlineLevel="0" collapsed="false">
      <c r="A63" s="433" t="s">
        <v>356</v>
      </c>
      <c r="B63" s="433" t="str">
        <f aca="false">Tabela_NS_S_OUT[[#This Row],[FADN_REG]]&amp;Tabela_NS_S_OUT[[#This Row],[NAZWA]]</f>
        <v>AMieszanki zbożowe jare na ziarno</v>
      </c>
      <c r="C63" s="433" t="s">
        <v>357</v>
      </c>
      <c r="D63" s="433" t="s">
        <v>327</v>
      </c>
      <c r="E63" s="433" t="s">
        <v>299</v>
      </c>
      <c r="F63" s="434" t="n">
        <v>35.97</v>
      </c>
      <c r="G63" s="434" t="n">
        <v>58.18</v>
      </c>
      <c r="I63" s="435"/>
      <c r="J63" s="433" t="s">
        <v>446</v>
      </c>
      <c r="K63" s="433" t="s">
        <v>447</v>
      </c>
      <c r="L63" s="433" t="s">
        <v>327</v>
      </c>
      <c r="M63" s="433" t="s">
        <v>299</v>
      </c>
      <c r="N63" s="434" t="n">
        <v>319.08</v>
      </c>
      <c r="O63" s="434" t="n">
        <v>24.35</v>
      </c>
    </row>
    <row r="64" customFormat="false" ht="16.5" hidden="false" customHeight="false" outlineLevel="0" collapsed="false">
      <c r="A64" s="433" t="s">
        <v>356</v>
      </c>
      <c r="B64" s="433" t="str">
        <f aca="false">Tabela_NS_S_OUT[[#This Row],[FADN_REG]]&amp;Tabela_NS_S_OUT[[#This Row],[NAZWA]]</f>
        <v>BMieszanki zbożowe jare na ziarno</v>
      </c>
      <c r="C64" s="433" t="s">
        <v>357</v>
      </c>
      <c r="D64" s="433" t="s">
        <v>327</v>
      </c>
      <c r="E64" s="433" t="s">
        <v>3</v>
      </c>
      <c r="F64" s="434" t="n">
        <v>39.33</v>
      </c>
      <c r="G64" s="434" t="n">
        <v>58.97</v>
      </c>
      <c r="I64" s="435"/>
      <c r="J64" s="433" t="s">
        <v>448</v>
      </c>
      <c r="K64" s="433" t="s">
        <v>449</v>
      </c>
      <c r="L64" s="433" t="s">
        <v>327</v>
      </c>
      <c r="M64" s="433" t="s">
        <v>299</v>
      </c>
      <c r="N64" s="434" t="n">
        <v>258.45</v>
      </c>
      <c r="O64" s="434" t="n">
        <v>30.91</v>
      </c>
    </row>
    <row r="65" customFormat="false" ht="16.5" hidden="false" customHeight="false" outlineLevel="0" collapsed="false">
      <c r="A65" s="433" t="s">
        <v>356</v>
      </c>
      <c r="B65" s="433" t="str">
        <f aca="false">Tabela_NS_S_OUT[[#This Row],[FADN_REG]]&amp;Tabela_NS_S_OUT[[#This Row],[NAZWA]]</f>
        <v>CMieszanki zbożowe jare na ziarno</v>
      </c>
      <c r="C65" s="433" t="s">
        <v>357</v>
      </c>
      <c r="D65" s="433" t="s">
        <v>327</v>
      </c>
      <c r="E65" s="433" t="s">
        <v>300</v>
      </c>
      <c r="F65" s="434" t="n">
        <v>36</v>
      </c>
      <c r="G65" s="434" t="n">
        <v>58.74</v>
      </c>
      <c r="I65" s="435"/>
      <c r="J65" s="433" t="s">
        <v>450</v>
      </c>
      <c r="K65" s="433" t="s">
        <v>451</v>
      </c>
      <c r="L65" s="433" t="s">
        <v>327</v>
      </c>
      <c r="M65" s="433" t="s">
        <v>299</v>
      </c>
      <c r="N65" s="434" t="n">
        <v>234.55</v>
      </c>
      <c r="O65" s="434" t="n">
        <v>48.72</v>
      </c>
    </row>
    <row r="66" customFormat="false" ht="16.5" hidden="false" customHeight="false" outlineLevel="0" collapsed="false">
      <c r="A66" s="433" t="s">
        <v>356</v>
      </c>
      <c r="B66" s="433" t="str">
        <f aca="false">Tabela_NS_S_OUT[[#This Row],[FADN_REG]]&amp;Tabela_NS_S_OUT[[#This Row],[NAZWA]]</f>
        <v>DMieszanki zbożowe jare na ziarno</v>
      </c>
      <c r="C66" s="433" t="s">
        <v>357</v>
      </c>
      <c r="D66" s="433" t="s">
        <v>327</v>
      </c>
      <c r="E66" s="433" t="s">
        <v>301</v>
      </c>
      <c r="F66" s="434" t="n">
        <v>37.57</v>
      </c>
      <c r="G66" s="434" t="n">
        <v>60.28</v>
      </c>
      <c r="I66" s="435"/>
      <c r="J66" s="433" t="s">
        <v>452</v>
      </c>
      <c r="K66" s="433" t="s">
        <v>453</v>
      </c>
      <c r="L66" s="433" t="s">
        <v>327</v>
      </c>
      <c r="M66" s="433" t="s">
        <v>299</v>
      </c>
      <c r="N66" s="434" t="n">
        <v>315.18</v>
      </c>
      <c r="O66" s="434" t="n">
        <v>11.52</v>
      </c>
    </row>
    <row r="67" customFormat="false" ht="16.5" hidden="false" customHeight="false" outlineLevel="0" collapsed="false">
      <c r="A67" s="433" t="s">
        <v>358</v>
      </c>
      <c r="B67" s="433" t="str">
        <f aca="false">Tabela_NS_S_OUT[[#This Row],[FADN_REG]]&amp;Tabela_NS_S_OUT[[#This Row],[NAZWA]]</f>
        <v>AMieszanki zbożowe ozime na ziarno</v>
      </c>
      <c r="C67" s="433" t="s">
        <v>359</v>
      </c>
      <c r="D67" s="433" t="s">
        <v>327</v>
      </c>
      <c r="E67" s="433" t="s">
        <v>299</v>
      </c>
      <c r="F67" s="434" t="n">
        <v>36.09</v>
      </c>
      <c r="G67" s="434" t="n">
        <v>59.71</v>
      </c>
      <c r="I67" s="435"/>
      <c r="J67" s="433" t="s">
        <v>454</v>
      </c>
      <c r="K67" s="433" t="s">
        <v>455</v>
      </c>
      <c r="L67" s="433" t="s">
        <v>327</v>
      </c>
      <c r="M67" s="433" t="s">
        <v>299</v>
      </c>
      <c r="N67" s="434" t="n">
        <v>453.4</v>
      </c>
      <c r="O67" s="434" t="n">
        <v>8.33</v>
      </c>
    </row>
    <row r="68" customFormat="false" ht="17.25" hidden="false" customHeight="true" outlineLevel="0" collapsed="false">
      <c r="A68" s="433" t="s">
        <v>358</v>
      </c>
      <c r="B68" s="433" t="str">
        <f aca="false">Tabela_NS_S_OUT[[#This Row],[FADN_REG]]&amp;Tabela_NS_S_OUT[[#This Row],[NAZWA]]</f>
        <v>BMieszanki zbożowe ozime na ziarno</v>
      </c>
      <c r="C68" s="433" t="s">
        <v>359</v>
      </c>
      <c r="D68" s="433" t="s">
        <v>327</v>
      </c>
      <c r="E68" s="433" t="s">
        <v>3</v>
      </c>
      <c r="F68" s="434" t="n">
        <v>42.59</v>
      </c>
      <c r="G68" s="434" t="n">
        <v>56.78</v>
      </c>
      <c r="I68" s="435"/>
      <c r="J68" s="433" t="s">
        <v>456</v>
      </c>
      <c r="K68" s="433" t="s">
        <v>457</v>
      </c>
      <c r="L68" s="433" t="s">
        <v>327</v>
      </c>
      <c r="M68" s="433" t="s">
        <v>299</v>
      </c>
      <c r="N68" s="434" t="n">
        <v>491.16</v>
      </c>
      <c r="O68" s="434" t="n">
        <v>8.23</v>
      </c>
    </row>
    <row r="69" customFormat="false" ht="16.5" hidden="false" customHeight="false" outlineLevel="0" collapsed="false">
      <c r="A69" s="433" t="s">
        <v>358</v>
      </c>
      <c r="B69" s="433" t="str">
        <f aca="false">Tabela_NS_S_OUT[[#This Row],[FADN_REG]]&amp;Tabela_NS_S_OUT[[#This Row],[NAZWA]]</f>
        <v>CMieszanki zbożowe ozime na ziarno</v>
      </c>
      <c r="C69" s="433" t="s">
        <v>359</v>
      </c>
      <c r="D69" s="433" t="s">
        <v>327</v>
      </c>
      <c r="E69" s="433" t="s">
        <v>300</v>
      </c>
      <c r="F69" s="434" t="n">
        <v>36.4</v>
      </c>
      <c r="G69" s="434" t="n">
        <v>60.35</v>
      </c>
      <c r="I69" s="435"/>
      <c r="J69" s="433" t="s">
        <v>458</v>
      </c>
      <c r="K69" s="433" t="s">
        <v>459</v>
      </c>
      <c r="L69" s="433" t="s">
        <v>327</v>
      </c>
      <c r="M69" s="433" t="s">
        <v>299</v>
      </c>
      <c r="N69" s="434" t="n">
        <v>443.93</v>
      </c>
      <c r="O69" s="434" t="n">
        <v>8.47</v>
      </c>
    </row>
    <row r="70" customFormat="false" ht="16.5" hidden="false" customHeight="false" outlineLevel="0" collapsed="false">
      <c r="A70" s="433" t="s">
        <v>358</v>
      </c>
      <c r="B70" s="433" t="str">
        <f aca="false">Tabela_NS_S_OUT[[#This Row],[FADN_REG]]&amp;Tabela_NS_S_OUT[[#This Row],[NAZWA]]</f>
        <v>DMieszanki zbożowe ozime na ziarno</v>
      </c>
      <c r="C70" s="433" t="s">
        <v>359</v>
      </c>
      <c r="D70" s="433" t="s">
        <v>327</v>
      </c>
      <c r="E70" s="433" t="s">
        <v>301</v>
      </c>
      <c r="F70" s="434" t="n">
        <v>36.52</v>
      </c>
      <c r="G70" s="434" t="n">
        <v>63.05</v>
      </c>
      <c r="I70" s="435"/>
      <c r="J70" s="433" t="s">
        <v>460</v>
      </c>
      <c r="K70" s="433" t="s">
        <v>461</v>
      </c>
      <c r="L70" s="433" t="s">
        <v>327</v>
      </c>
      <c r="M70" s="433" t="s">
        <v>299</v>
      </c>
      <c r="N70" s="434" t="n">
        <v>344.81</v>
      </c>
      <c r="O70" s="434" t="n">
        <v>12.15</v>
      </c>
    </row>
    <row r="71" customFormat="false" ht="16.5" hidden="false" customHeight="false" outlineLevel="0" collapsed="false">
      <c r="A71" s="433" t="s">
        <v>360</v>
      </c>
      <c r="B71" s="433" t="str">
        <f aca="false">Tabela_NS_S_OUT[[#This Row],[FADN_REG]]&amp;Tabela_NS_S_OUT[[#This Row],[NAZWA]]</f>
        <v>AKukurydza (sucha i wilgotna) na ziarno</v>
      </c>
      <c r="C71" s="433" t="s">
        <v>361</v>
      </c>
      <c r="D71" s="433" t="s">
        <v>327</v>
      </c>
      <c r="E71" s="433" t="s">
        <v>299</v>
      </c>
      <c r="F71" s="434" t="n">
        <v>73.98</v>
      </c>
      <c r="G71" s="434" t="n">
        <v>50.61</v>
      </c>
      <c r="I71" s="435"/>
      <c r="J71" s="433" t="s">
        <v>462</v>
      </c>
      <c r="K71" s="433" t="s">
        <v>463</v>
      </c>
      <c r="L71" s="433" t="s">
        <v>327</v>
      </c>
      <c r="M71" s="433" t="s">
        <v>299</v>
      </c>
      <c r="N71" s="434" t="n">
        <v>225.79</v>
      </c>
      <c r="O71" s="434" t="n">
        <v>8.13</v>
      </c>
    </row>
    <row r="72" customFormat="false" ht="16.5" hidden="false" customHeight="false" outlineLevel="0" collapsed="false">
      <c r="A72" s="433" t="s">
        <v>360</v>
      </c>
      <c r="B72" s="433" t="str">
        <f aca="false">Tabela_NS_S_OUT[[#This Row],[FADN_REG]]&amp;Tabela_NS_S_OUT[[#This Row],[NAZWA]]</f>
        <v>BKukurydza (sucha i wilgotna) na ziarno</v>
      </c>
      <c r="C72" s="433" t="s">
        <v>361</v>
      </c>
      <c r="D72" s="433" t="s">
        <v>327</v>
      </c>
      <c r="E72" s="433" t="s">
        <v>3</v>
      </c>
      <c r="F72" s="434" t="n">
        <v>79.08</v>
      </c>
      <c r="G72" s="434" t="n">
        <v>53.55</v>
      </c>
      <c r="I72" s="435"/>
      <c r="J72" s="433" t="s">
        <v>464</v>
      </c>
      <c r="K72" s="433" t="s">
        <v>465</v>
      </c>
      <c r="L72" s="433" t="s">
        <v>327</v>
      </c>
      <c r="M72" s="433" t="s">
        <v>299</v>
      </c>
      <c r="N72" s="434" t="n">
        <v>467.94</v>
      </c>
      <c r="O72" s="434" t="n">
        <v>11.51</v>
      </c>
    </row>
    <row r="73" customFormat="false" ht="16.5" hidden="false" customHeight="false" outlineLevel="0" collapsed="false">
      <c r="A73" s="433" t="s">
        <v>360</v>
      </c>
      <c r="B73" s="433" t="str">
        <f aca="false">Tabela_NS_S_OUT[[#This Row],[FADN_REG]]&amp;Tabela_NS_S_OUT[[#This Row],[NAZWA]]</f>
        <v>CKukurydza (sucha i wilgotna) na ziarno</v>
      </c>
      <c r="C73" s="433" t="s">
        <v>361</v>
      </c>
      <c r="D73" s="433" t="s">
        <v>327</v>
      </c>
      <c r="E73" s="433" t="s">
        <v>300</v>
      </c>
      <c r="F73" s="434" t="n">
        <v>78.39</v>
      </c>
      <c r="G73" s="434" t="n">
        <v>57.29</v>
      </c>
      <c r="I73" s="435"/>
      <c r="J73" s="433" t="s">
        <v>466</v>
      </c>
      <c r="K73" s="433" t="s">
        <v>467</v>
      </c>
      <c r="L73" s="433" t="s">
        <v>327</v>
      </c>
      <c r="M73" s="433" t="s">
        <v>299</v>
      </c>
      <c r="N73" s="434" t="n">
        <v>219.94</v>
      </c>
      <c r="O73" s="434" t="n">
        <v>11.84</v>
      </c>
    </row>
    <row r="74" customFormat="false" ht="16.5" hidden="false" customHeight="false" outlineLevel="0" collapsed="false">
      <c r="A74" s="433" t="s">
        <v>360</v>
      </c>
      <c r="B74" s="433" t="str">
        <f aca="false">Tabela_NS_S_OUT[[#This Row],[FADN_REG]]&amp;Tabela_NS_S_OUT[[#This Row],[NAZWA]]</f>
        <v>DKukurydza (sucha i wilgotna) na ziarno</v>
      </c>
      <c r="C74" s="433" t="s">
        <v>361</v>
      </c>
      <c r="D74" s="433" t="s">
        <v>327</v>
      </c>
      <c r="E74" s="433" t="s">
        <v>301</v>
      </c>
      <c r="F74" s="434" t="n">
        <v>85.32</v>
      </c>
      <c r="G74" s="434" t="n">
        <v>59.52</v>
      </c>
      <c r="I74" s="435"/>
      <c r="J74" s="433" t="s">
        <v>468</v>
      </c>
      <c r="K74" s="433" t="s">
        <v>469</v>
      </c>
      <c r="L74" s="433" t="s">
        <v>327</v>
      </c>
      <c r="M74" s="433" t="s">
        <v>299</v>
      </c>
      <c r="N74" s="434" t="n">
        <v>251.86</v>
      </c>
      <c r="O74" s="434" t="n">
        <v>11.63</v>
      </c>
    </row>
    <row r="75" customFormat="false" ht="16.5" hidden="false" customHeight="false" outlineLevel="0" collapsed="false">
      <c r="A75" s="433" t="s">
        <v>362</v>
      </c>
      <c r="B75" s="433" t="str">
        <f aca="false">Tabela_NS_S_OUT[[#This Row],[FADN_REG]]&amp;Tabela_NS_S_OUT[[#This Row],[NAZWA]]</f>
        <v>APozostałe zboża na ziarno</v>
      </c>
      <c r="C75" s="433" t="s">
        <v>363</v>
      </c>
      <c r="D75" s="433" t="s">
        <v>327</v>
      </c>
      <c r="E75" s="433" t="s">
        <v>299</v>
      </c>
      <c r="F75" s="434" t="n">
        <v>11.89</v>
      </c>
      <c r="G75" s="434" t="n">
        <v>109.79</v>
      </c>
      <c r="I75" s="435"/>
      <c r="J75" s="433" t="s">
        <v>470</v>
      </c>
      <c r="K75" s="433" t="s">
        <v>471</v>
      </c>
      <c r="L75" s="433" t="s">
        <v>327</v>
      </c>
      <c r="M75" s="433" t="s">
        <v>299</v>
      </c>
      <c r="N75" s="434" t="n">
        <v>176.1</v>
      </c>
      <c r="O75" s="434" t="n">
        <v>11.05</v>
      </c>
    </row>
    <row r="76" customFormat="false" ht="16.5" hidden="false" customHeight="false" outlineLevel="0" collapsed="false">
      <c r="A76" s="433" t="s">
        <v>362</v>
      </c>
      <c r="B76" s="433" t="str">
        <f aca="false">Tabela_NS_S_OUT[[#This Row],[FADN_REG]]&amp;Tabela_NS_S_OUT[[#This Row],[NAZWA]]</f>
        <v>BPozostałe zboża na ziarno</v>
      </c>
      <c r="C76" s="433" t="s">
        <v>363</v>
      </c>
      <c r="D76" s="433" t="s">
        <v>327</v>
      </c>
      <c r="E76" s="433" t="s">
        <v>3</v>
      </c>
      <c r="F76" s="434" t="n">
        <v>11.79</v>
      </c>
      <c r="G76" s="434" t="n">
        <v>120.65</v>
      </c>
      <c r="I76" s="435"/>
      <c r="J76" s="433" t="s">
        <v>472</v>
      </c>
      <c r="K76" s="433" t="s">
        <v>473</v>
      </c>
      <c r="L76" s="433" t="s">
        <v>327</v>
      </c>
      <c r="M76" s="433" t="s">
        <v>299</v>
      </c>
      <c r="N76" s="434" t="n">
        <v>235.03</v>
      </c>
      <c r="O76" s="434" t="n">
        <v>11.29</v>
      </c>
    </row>
    <row r="77" customFormat="false" ht="16.5" hidden="false" customHeight="false" outlineLevel="0" collapsed="false">
      <c r="A77" s="433" t="s">
        <v>362</v>
      </c>
      <c r="B77" s="433" t="str">
        <f aca="false">Tabela_NS_S_OUT[[#This Row],[FADN_REG]]&amp;Tabela_NS_S_OUT[[#This Row],[NAZWA]]</f>
        <v>CPozostałe zboża na ziarno</v>
      </c>
      <c r="C77" s="433" t="s">
        <v>363</v>
      </c>
      <c r="D77" s="433" t="s">
        <v>327</v>
      </c>
      <c r="E77" s="433" t="s">
        <v>300</v>
      </c>
      <c r="F77" s="434" t="n">
        <v>13.45</v>
      </c>
      <c r="G77" s="434" t="n">
        <v>113.54</v>
      </c>
      <c r="I77" s="435"/>
      <c r="J77" s="433" t="s">
        <v>474</v>
      </c>
      <c r="K77" s="433" t="s">
        <v>475</v>
      </c>
      <c r="L77" s="433" t="s">
        <v>327</v>
      </c>
      <c r="M77" s="433" t="s">
        <v>299</v>
      </c>
      <c r="N77" s="434" t="n">
        <v>201.08</v>
      </c>
      <c r="O77" s="434" t="n">
        <v>11.47</v>
      </c>
    </row>
    <row r="78" customFormat="false" ht="16.5" hidden="false" customHeight="false" outlineLevel="0" collapsed="false">
      <c r="A78" s="433" t="s">
        <v>362</v>
      </c>
      <c r="B78" s="433" t="str">
        <f aca="false">Tabela_NS_S_OUT[[#This Row],[FADN_REG]]&amp;Tabela_NS_S_OUT[[#This Row],[NAZWA]]</f>
        <v>DPozostałe zboża na ziarno</v>
      </c>
      <c r="C78" s="433" t="s">
        <v>363</v>
      </c>
      <c r="D78" s="433" t="s">
        <v>327</v>
      </c>
      <c r="E78" s="433" t="s">
        <v>301</v>
      </c>
      <c r="F78" s="434" t="n">
        <v>20.03</v>
      </c>
      <c r="G78" s="434" t="n">
        <v>95.32</v>
      </c>
      <c r="I78" s="435"/>
      <c r="J78" s="433" t="s">
        <v>476</v>
      </c>
      <c r="K78" s="433" t="s">
        <v>477</v>
      </c>
      <c r="L78" s="433" t="s">
        <v>327</v>
      </c>
      <c r="M78" s="433" t="s">
        <v>299</v>
      </c>
      <c r="N78" s="434" t="n">
        <v>270.03</v>
      </c>
      <c r="O78" s="434" t="n">
        <v>11.79</v>
      </c>
    </row>
    <row r="79" customFormat="false" ht="16.5" hidden="false" customHeight="false" outlineLevel="0" collapsed="false">
      <c r="A79" s="433" t="s">
        <v>364</v>
      </c>
      <c r="B79" s="433" t="str">
        <f aca="false">Tabela_NS_S_OUT[[#This Row],[FADN_REG]]&amp;Tabela_NS_S_OUT[[#This Row],[NAZWA]]</f>
        <v>AGryka na ziarno</v>
      </c>
      <c r="C79" s="433" t="s">
        <v>365</v>
      </c>
      <c r="D79" s="433" t="s">
        <v>327</v>
      </c>
      <c r="E79" s="433" t="s">
        <v>299</v>
      </c>
      <c r="F79" s="434" t="n">
        <v>12.41</v>
      </c>
      <c r="G79" s="434" t="n">
        <v>115.83</v>
      </c>
      <c r="I79" s="435"/>
      <c r="J79" s="433" t="s">
        <v>478</v>
      </c>
      <c r="K79" s="433" t="s">
        <v>479</v>
      </c>
      <c r="L79" s="433" t="s">
        <v>327</v>
      </c>
      <c r="M79" s="433" t="s">
        <v>299</v>
      </c>
      <c r="N79" s="434" t="n">
        <v>239.62</v>
      </c>
      <c r="O79" s="434" t="n">
        <v>11.6</v>
      </c>
    </row>
    <row r="80" customFormat="false" ht="16.5" hidden="false" customHeight="false" outlineLevel="0" collapsed="false">
      <c r="A80" s="433" t="s">
        <v>364</v>
      </c>
      <c r="B80" s="433" t="str">
        <f aca="false">Tabela_NS_S_OUT[[#This Row],[FADN_REG]]&amp;Tabela_NS_S_OUT[[#This Row],[NAZWA]]</f>
        <v>BGryka na ziarno</v>
      </c>
      <c r="C80" s="433" t="s">
        <v>365</v>
      </c>
      <c r="D80" s="433" t="s">
        <v>327</v>
      </c>
      <c r="E80" s="433" t="s">
        <v>3</v>
      </c>
      <c r="F80" s="434" t="n">
        <v>11.75</v>
      </c>
      <c r="G80" s="434" t="n">
        <v>122.27</v>
      </c>
      <c r="I80" s="435"/>
      <c r="J80" s="433" t="s">
        <v>480</v>
      </c>
      <c r="K80" s="433" t="s">
        <v>481</v>
      </c>
      <c r="L80" s="433" t="s">
        <v>327</v>
      </c>
      <c r="M80" s="433" t="s">
        <v>299</v>
      </c>
      <c r="N80" s="434" t="n">
        <v>239.65</v>
      </c>
      <c r="O80" s="434" t="n">
        <v>11.55</v>
      </c>
    </row>
    <row r="81" customFormat="false" ht="16.5" hidden="false" customHeight="false" outlineLevel="0" collapsed="false">
      <c r="A81" s="433" t="s">
        <v>364</v>
      </c>
      <c r="B81" s="433" t="str">
        <f aca="false">Tabela_NS_S_OUT[[#This Row],[FADN_REG]]&amp;Tabela_NS_S_OUT[[#This Row],[NAZWA]]</f>
        <v>CGryka na ziarno</v>
      </c>
      <c r="C81" s="433" t="s">
        <v>365</v>
      </c>
      <c r="D81" s="433" t="s">
        <v>327</v>
      </c>
      <c r="E81" s="433" t="s">
        <v>300</v>
      </c>
      <c r="F81" s="434" t="n">
        <v>12.36</v>
      </c>
      <c r="G81" s="434" t="n">
        <v>126.81</v>
      </c>
      <c r="I81" s="435"/>
      <c r="J81" s="433" t="s">
        <v>482</v>
      </c>
      <c r="K81" s="433" t="s">
        <v>483</v>
      </c>
      <c r="L81" s="433" t="s">
        <v>327</v>
      </c>
      <c r="M81" s="433" t="s">
        <v>299</v>
      </c>
      <c r="N81" s="434" t="n">
        <v>239.41</v>
      </c>
      <c r="O81" s="434" t="n">
        <v>11.69</v>
      </c>
    </row>
    <row r="82" customFormat="false" ht="16.5" hidden="false" customHeight="false" outlineLevel="0" collapsed="false">
      <c r="A82" s="433" t="s">
        <v>364</v>
      </c>
      <c r="B82" s="433" t="str">
        <f aca="false">Tabela_NS_S_OUT[[#This Row],[FADN_REG]]&amp;Tabela_NS_S_OUT[[#This Row],[NAZWA]]</f>
        <v>DGryka na ziarno</v>
      </c>
      <c r="C82" s="433" t="s">
        <v>365</v>
      </c>
      <c r="D82" s="433" t="s">
        <v>327</v>
      </c>
      <c r="E82" s="433" t="s">
        <v>301</v>
      </c>
      <c r="F82" s="434" t="n">
        <v>12.06</v>
      </c>
      <c r="G82" s="434" t="n">
        <v>125.14</v>
      </c>
      <c r="I82" s="435"/>
      <c r="J82" s="433" t="s">
        <v>484</v>
      </c>
      <c r="K82" s="433" t="s">
        <v>485</v>
      </c>
      <c r="L82" s="433" t="s">
        <v>327</v>
      </c>
      <c r="M82" s="433" t="s">
        <v>299</v>
      </c>
      <c r="N82" s="434" t="n">
        <v>243.82</v>
      </c>
      <c r="O82" s="434" t="n">
        <v>11.68</v>
      </c>
    </row>
    <row r="83" customFormat="false" ht="16.5" hidden="false" customHeight="false" outlineLevel="0" collapsed="false">
      <c r="A83" s="433" t="s">
        <v>366</v>
      </c>
      <c r="B83" s="433" t="str">
        <f aca="false">Tabela_NS_S_OUT[[#This Row],[FADN_REG]]&amp;Tabela_NS_S_OUT[[#This Row],[NAZWA]]</f>
        <v>AProso na ziarno</v>
      </c>
      <c r="C83" s="433" t="s">
        <v>367</v>
      </c>
      <c r="D83" s="433" t="s">
        <v>327</v>
      </c>
      <c r="E83" s="433" t="s">
        <v>299</v>
      </c>
      <c r="F83" s="434" t="n">
        <v>9.62</v>
      </c>
      <c r="G83" s="434" t="n">
        <v>87.71</v>
      </c>
      <c r="I83" s="435"/>
      <c r="J83" s="433" t="s">
        <v>486</v>
      </c>
      <c r="K83" s="433" t="s">
        <v>487</v>
      </c>
      <c r="L83" s="433" t="s">
        <v>327</v>
      </c>
      <c r="M83" s="433" t="s">
        <v>299</v>
      </c>
      <c r="N83" s="434" t="n">
        <v>197.5</v>
      </c>
      <c r="O83" s="434" t="n">
        <v>11.76</v>
      </c>
    </row>
    <row r="84" customFormat="false" ht="16.5" hidden="false" customHeight="false" outlineLevel="0" collapsed="false">
      <c r="A84" s="433" t="s">
        <v>366</v>
      </c>
      <c r="B84" s="433" t="str">
        <f aca="false">Tabela_NS_S_OUT[[#This Row],[FADN_REG]]&amp;Tabela_NS_S_OUT[[#This Row],[NAZWA]]</f>
        <v>BProso na ziarno</v>
      </c>
      <c r="C84" s="433" t="s">
        <v>367</v>
      </c>
      <c r="D84" s="433" t="s">
        <v>327</v>
      </c>
      <c r="E84" s="433" t="s">
        <v>3</v>
      </c>
      <c r="F84" s="434" t="n">
        <v>11.75</v>
      </c>
      <c r="G84" s="434" t="n">
        <v>115.93</v>
      </c>
      <c r="I84" s="435"/>
      <c r="J84" s="433" t="s">
        <v>488</v>
      </c>
      <c r="K84" s="433" t="s">
        <v>489</v>
      </c>
      <c r="L84" s="433" t="s">
        <v>327</v>
      </c>
      <c r="M84" s="433" t="s">
        <v>299</v>
      </c>
      <c r="N84" s="434" t="n">
        <v>141.63</v>
      </c>
      <c r="O84" s="434" t="n">
        <v>81.28</v>
      </c>
    </row>
    <row r="85" customFormat="false" ht="16.5" hidden="false" customHeight="false" outlineLevel="0" collapsed="false">
      <c r="A85" s="433" t="s">
        <v>366</v>
      </c>
      <c r="B85" s="433" t="str">
        <f aca="false">Tabela_NS_S_OUT[[#This Row],[FADN_REG]]&amp;Tabela_NS_S_OUT[[#This Row],[NAZWA]]</f>
        <v>CProso na ziarno</v>
      </c>
      <c r="C85" s="433" t="s">
        <v>367</v>
      </c>
      <c r="D85" s="433" t="s">
        <v>327</v>
      </c>
      <c r="E85" s="433" t="s">
        <v>300</v>
      </c>
      <c r="F85" s="434" t="n">
        <v>16.65</v>
      </c>
      <c r="G85" s="434" t="n">
        <v>81.65</v>
      </c>
      <c r="I85" s="435"/>
      <c r="J85" s="433" t="s">
        <v>490</v>
      </c>
      <c r="K85" s="433" t="s">
        <v>491</v>
      </c>
      <c r="L85" s="433" t="s">
        <v>327</v>
      </c>
      <c r="M85" s="433" t="s">
        <v>299</v>
      </c>
      <c r="N85" s="434" t="n">
        <v>148.07</v>
      </c>
      <c r="O85" s="434" t="n">
        <v>160.11</v>
      </c>
    </row>
    <row r="86" customFormat="false" ht="16.5" hidden="false" customHeight="false" outlineLevel="0" collapsed="false">
      <c r="A86" s="433" t="s">
        <v>366</v>
      </c>
      <c r="B86" s="433" t="str">
        <f aca="false">Tabela_NS_S_OUT[[#This Row],[FADN_REG]]&amp;Tabela_NS_S_OUT[[#This Row],[NAZWA]]</f>
        <v>DProso na ziarno</v>
      </c>
      <c r="C86" s="433" t="s">
        <v>367</v>
      </c>
      <c r="D86" s="433" t="s">
        <v>327</v>
      </c>
      <c r="E86" s="433" t="s">
        <v>301</v>
      </c>
      <c r="F86" s="434" t="n">
        <v>26.24</v>
      </c>
      <c r="G86" s="434" t="n">
        <v>88.19</v>
      </c>
      <c r="I86" s="435"/>
      <c r="J86" s="433" t="s">
        <v>492</v>
      </c>
      <c r="K86" s="433" t="s">
        <v>493</v>
      </c>
      <c r="L86" s="433" t="s">
        <v>327</v>
      </c>
      <c r="M86" s="433" t="s">
        <v>299</v>
      </c>
      <c r="N86" s="434" t="n">
        <v>149.98</v>
      </c>
      <c r="O86" s="434" t="n">
        <v>131.93</v>
      </c>
    </row>
    <row r="87" customFormat="false" ht="16.5" hidden="false" customHeight="false" outlineLevel="0" collapsed="false">
      <c r="A87" s="433" t="s">
        <v>368</v>
      </c>
      <c r="B87" s="433" t="str">
        <f aca="false">Tabela_NS_S_OUT[[#This Row],[FADN_REG]]&amp;Tabela_NS_S_OUT[[#This Row],[NAZWA]]</f>
        <v>AStrączkowe na nasiona suche</v>
      </c>
      <c r="C87" s="433" t="s">
        <v>369</v>
      </c>
      <c r="D87" s="433" t="s">
        <v>327</v>
      </c>
      <c r="E87" s="433" t="s">
        <v>299</v>
      </c>
      <c r="F87" s="434" t="n">
        <v>23.58</v>
      </c>
      <c r="G87" s="434" t="n">
        <v>88.75</v>
      </c>
      <c r="I87" s="435"/>
      <c r="J87" s="433" t="s">
        <v>494</v>
      </c>
      <c r="K87" s="433" t="s">
        <v>495</v>
      </c>
      <c r="L87" s="433" t="s">
        <v>327</v>
      </c>
      <c r="M87" s="433" t="s">
        <v>299</v>
      </c>
      <c r="N87" s="434" t="n">
        <v>122.21</v>
      </c>
      <c r="O87" s="434" t="n">
        <v>63.39</v>
      </c>
    </row>
    <row r="88" customFormat="false" ht="16.5" hidden="false" customHeight="false" outlineLevel="0" collapsed="false">
      <c r="A88" s="433" t="s">
        <v>368</v>
      </c>
      <c r="B88" s="433" t="str">
        <f aca="false">Tabela_NS_S_OUT[[#This Row],[FADN_REG]]&amp;Tabela_NS_S_OUT[[#This Row],[NAZWA]]</f>
        <v>BStrączkowe na nasiona suche</v>
      </c>
      <c r="C88" s="433" t="s">
        <v>369</v>
      </c>
      <c r="D88" s="433" t="s">
        <v>327</v>
      </c>
      <c r="E88" s="433" t="s">
        <v>3</v>
      </c>
      <c r="F88" s="434" t="n">
        <v>29.89</v>
      </c>
      <c r="G88" s="434" t="n">
        <v>90.91</v>
      </c>
      <c r="I88" s="435"/>
      <c r="J88" s="433" t="s">
        <v>496</v>
      </c>
      <c r="K88" s="433" t="s">
        <v>497</v>
      </c>
      <c r="L88" s="433" t="s">
        <v>327</v>
      </c>
      <c r="M88" s="433" t="s">
        <v>299</v>
      </c>
      <c r="N88" s="434" t="n">
        <v>422.96</v>
      </c>
      <c r="O88" s="434" t="n">
        <v>55.38</v>
      </c>
    </row>
    <row r="89" customFormat="false" ht="16.5" hidden="false" customHeight="false" outlineLevel="0" collapsed="false">
      <c r="A89" s="433" t="s">
        <v>368</v>
      </c>
      <c r="B89" s="433" t="str">
        <f aca="false">Tabela_NS_S_OUT[[#This Row],[FADN_REG]]&amp;Tabela_NS_S_OUT[[#This Row],[NAZWA]]</f>
        <v>CStrączkowe na nasiona suche</v>
      </c>
      <c r="C89" s="433" t="s">
        <v>369</v>
      </c>
      <c r="D89" s="433" t="s">
        <v>327</v>
      </c>
      <c r="E89" s="433" t="s">
        <v>300</v>
      </c>
      <c r="F89" s="434" t="n">
        <v>22.07</v>
      </c>
      <c r="G89" s="434" t="n">
        <v>128.9</v>
      </c>
      <c r="I89" s="435"/>
      <c r="J89" s="433" t="s">
        <v>498</v>
      </c>
      <c r="K89" s="433" t="s">
        <v>499</v>
      </c>
      <c r="L89" s="433" t="s">
        <v>327</v>
      </c>
      <c r="M89" s="433" t="s">
        <v>299</v>
      </c>
      <c r="N89" s="434" t="n">
        <v>93.55</v>
      </c>
      <c r="O89" s="434" t="n">
        <v>174.92</v>
      </c>
    </row>
    <row r="90" customFormat="false" ht="16.5" hidden="false" customHeight="false" outlineLevel="0" collapsed="false">
      <c r="A90" s="433" t="s">
        <v>368</v>
      </c>
      <c r="B90" s="433" t="str">
        <f aca="false">Tabela_NS_S_OUT[[#This Row],[FADN_REG]]&amp;Tabela_NS_S_OUT[[#This Row],[NAZWA]]</f>
        <v>DStrączkowe na nasiona suche</v>
      </c>
      <c r="C90" s="433" t="s">
        <v>369</v>
      </c>
      <c r="D90" s="433" t="s">
        <v>327</v>
      </c>
      <c r="E90" s="433" t="s">
        <v>301</v>
      </c>
      <c r="F90" s="434" t="n">
        <v>25.4</v>
      </c>
      <c r="G90" s="434" t="n">
        <v>103.17</v>
      </c>
      <c r="I90" s="435"/>
      <c r="J90" s="433" t="s">
        <v>500</v>
      </c>
      <c r="K90" s="433" t="s">
        <v>501</v>
      </c>
      <c r="L90" s="433" t="s">
        <v>327</v>
      </c>
      <c r="M90" s="433" t="s">
        <v>299</v>
      </c>
      <c r="N90" s="434" t="n">
        <v>232.42</v>
      </c>
      <c r="O90" s="434" t="n">
        <v>79.36</v>
      </c>
    </row>
    <row r="91" customFormat="false" ht="16.5" hidden="false" customHeight="false" outlineLevel="0" collapsed="false">
      <c r="A91" s="433" t="s">
        <v>370</v>
      </c>
      <c r="B91" s="433" t="str">
        <f aca="false">Tabela_NS_S_OUT[[#This Row],[FADN_REG]]&amp;Tabela_NS_S_OUT[[#This Row],[NAZWA]]</f>
        <v>AStrączkowe jadalne na nasiona suche</v>
      </c>
      <c r="C91" s="433" t="s">
        <v>371</v>
      </c>
      <c r="D91" s="433" t="s">
        <v>327</v>
      </c>
      <c r="E91" s="433" t="s">
        <v>299</v>
      </c>
      <c r="F91" s="434" t="n">
        <v>24.03</v>
      </c>
      <c r="G91" s="434" t="n">
        <v>119.85</v>
      </c>
      <c r="I91" s="435"/>
      <c r="J91" s="433" t="s">
        <v>502</v>
      </c>
      <c r="K91" s="433" t="s">
        <v>503</v>
      </c>
      <c r="L91" s="433" t="s">
        <v>327</v>
      </c>
      <c r="M91" s="433" t="s">
        <v>299</v>
      </c>
      <c r="N91" s="434" t="n">
        <v>231.63</v>
      </c>
      <c r="O91" s="434" t="n">
        <v>81.59</v>
      </c>
    </row>
    <row r="92" customFormat="false" ht="16.5" hidden="false" customHeight="false" outlineLevel="0" collapsed="false">
      <c r="A92" s="433" t="s">
        <v>370</v>
      </c>
      <c r="B92" s="433" t="str">
        <f aca="false">Tabela_NS_S_OUT[[#This Row],[FADN_REG]]&amp;Tabela_NS_S_OUT[[#This Row],[NAZWA]]</f>
        <v>BStrączkowe jadalne na nasiona suche</v>
      </c>
      <c r="C92" s="433" t="s">
        <v>371</v>
      </c>
      <c r="D92" s="433" t="s">
        <v>327</v>
      </c>
      <c r="E92" s="433" t="s">
        <v>3</v>
      </c>
      <c r="F92" s="434" t="n">
        <v>21.28</v>
      </c>
      <c r="G92" s="434" t="n">
        <v>163.24</v>
      </c>
      <c r="I92" s="435"/>
      <c r="J92" s="433" t="s">
        <v>504</v>
      </c>
      <c r="K92" s="433" t="s">
        <v>505</v>
      </c>
      <c r="L92" s="433" t="s">
        <v>327</v>
      </c>
      <c r="M92" s="433" t="s">
        <v>299</v>
      </c>
      <c r="N92" s="434" t="n">
        <v>64.51</v>
      </c>
      <c r="O92" s="434" t="n">
        <v>99.3</v>
      </c>
    </row>
    <row r="93" customFormat="false" ht="16.5" hidden="false" customHeight="false" outlineLevel="0" collapsed="false">
      <c r="A93" s="433" t="s">
        <v>370</v>
      </c>
      <c r="B93" s="433" t="str">
        <f aca="false">Tabela_NS_S_OUT[[#This Row],[FADN_REG]]&amp;Tabela_NS_S_OUT[[#This Row],[NAZWA]]</f>
        <v>CStrączkowe jadalne na nasiona suche</v>
      </c>
      <c r="C93" s="433" t="s">
        <v>371</v>
      </c>
      <c r="D93" s="433" t="s">
        <v>327</v>
      </c>
      <c r="E93" s="433" t="s">
        <v>300</v>
      </c>
      <c r="F93" s="434" t="n">
        <v>22.34</v>
      </c>
      <c r="G93" s="434" t="n">
        <v>222.3</v>
      </c>
      <c r="I93" s="435"/>
      <c r="J93" s="433" t="s">
        <v>506</v>
      </c>
      <c r="K93" s="433" t="s">
        <v>507</v>
      </c>
      <c r="L93" s="433" t="s">
        <v>327</v>
      </c>
      <c r="M93" s="433" t="s">
        <v>299</v>
      </c>
      <c r="N93" s="434" t="n">
        <v>1557.37</v>
      </c>
      <c r="O93" s="434" t="n">
        <v>262.77</v>
      </c>
    </row>
    <row r="94" customFormat="false" ht="16.5" hidden="false" customHeight="false" outlineLevel="0" collapsed="false">
      <c r="A94" s="433" t="s">
        <v>370</v>
      </c>
      <c r="B94" s="433" t="str">
        <f aca="false">Tabela_NS_S_OUT[[#This Row],[FADN_REG]]&amp;Tabela_NS_S_OUT[[#This Row],[NAZWA]]</f>
        <v>DStrączkowe jadalne na nasiona suche</v>
      </c>
      <c r="C94" s="433" t="s">
        <v>371</v>
      </c>
      <c r="D94" s="433" t="s">
        <v>327</v>
      </c>
      <c r="E94" s="433" t="s">
        <v>301</v>
      </c>
      <c r="F94" s="434" t="n">
        <v>22.8</v>
      </c>
      <c r="G94" s="434" t="n">
        <v>160.92</v>
      </c>
      <c r="I94" s="435"/>
      <c r="J94" s="433" t="s">
        <v>508</v>
      </c>
      <c r="K94" s="433" t="s">
        <v>509</v>
      </c>
      <c r="L94" s="433" t="s">
        <v>327</v>
      </c>
      <c r="M94" s="433" t="s">
        <v>299</v>
      </c>
      <c r="N94" s="434" t="n">
        <v>1184.09</v>
      </c>
      <c r="O94" s="434" t="n">
        <v>214.88</v>
      </c>
    </row>
    <row r="95" customFormat="false" ht="16.5" hidden="false" customHeight="false" outlineLevel="0" collapsed="false">
      <c r="A95" s="433" t="s">
        <v>372</v>
      </c>
      <c r="B95" s="433" t="str">
        <f aca="false">Tabela_NS_S_OUT[[#This Row],[FADN_REG]]&amp;Tabela_NS_S_OUT[[#This Row],[NAZWA]]</f>
        <v>AGroch konsumpcyjny na nasiona suche</v>
      </c>
      <c r="C95" s="433" t="s">
        <v>373</v>
      </c>
      <c r="D95" s="433" t="s">
        <v>327</v>
      </c>
      <c r="E95" s="433" t="s">
        <v>299</v>
      </c>
      <c r="F95" s="434" t="n">
        <v>35.54</v>
      </c>
      <c r="G95" s="434" t="n">
        <v>103.44</v>
      </c>
      <c r="I95" s="435"/>
      <c r="J95" s="433" t="s">
        <v>510</v>
      </c>
      <c r="K95" s="433" t="s">
        <v>511</v>
      </c>
      <c r="L95" s="433" t="s">
        <v>327</v>
      </c>
      <c r="M95" s="433" t="s">
        <v>299</v>
      </c>
      <c r="N95" s="434" t="n">
        <v>448.36</v>
      </c>
      <c r="O95" s="434" t="n">
        <v>227.89</v>
      </c>
    </row>
    <row r="96" customFormat="false" ht="16.5" hidden="false" customHeight="false" outlineLevel="0" collapsed="false">
      <c r="A96" s="433" t="s">
        <v>372</v>
      </c>
      <c r="B96" s="433" t="str">
        <f aca="false">Tabela_NS_S_OUT[[#This Row],[FADN_REG]]&amp;Tabela_NS_S_OUT[[#This Row],[NAZWA]]</f>
        <v>BGroch konsumpcyjny na nasiona suche</v>
      </c>
      <c r="C96" s="433" t="s">
        <v>373</v>
      </c>
      <c r="D96" s="433" t="s">
        <v>327</v>
      </c>
      <c r="E96" s="433" t="s">
        <v>3</v>
      </c>
      <c r="F96" s="434" t="n">
        <v>29.62</v>
      </c>
      <c r="G96" s="434" t="n">
        <v>128.79</v>
      </c>
      <c r="I96" s="435"/>
      <c r="J96" s="433" t="s">
        <v>512</v>
      </c>
      <c r="K96" s="433" t="s">
        <v>513</v>
      </c>
      <c r="L96" s="433" t="s">
        <v>327</v>
      </c>
      <c r="M96" s="433" t="s">
        <v>299</v>
      </c>
      <c r="N96" s="434" t="n">
        <v>580.26</v>
      </c>
      <c r="O96" s="434" t="n">
        <v>187.28</v>
      </c>
    </row>
    <row r="97" customFormat="false" ht="16.5" hidden="false" customHeight="false" outlineLevel="0" collapsed="false">
      <c r="A97" s="433" t="s">
        <v>372</v>
      </c>
      <c r="B97" s="433" t="str">
        <f aca="false">Tabela_NS_S_OUT[[#This Row],[FADN_REG]]&amp;Tabela_NS_S_OUT[[#This Row],[NAZWA]]</f>
        <v>CGroch konsumpcyjny na nasiona suche</v>
      </c>
      <c r="C97" s="433" t="s">
        <v>373</v>
      </c>
      <c r="D97" s="433" t="s">
        <v>327</v>
      </c>
      <c r="E97" s="433" t="s">
        <v>300</v>
      </c>
      <c r="F97" s="434" t="n">
        <v>25.45</v>
      </c>
      <c r="G97" s="434" t="n">
        <v>101.41</v>
      </c>
      <c r="I97" s="435"/>
      <c r="J97" s="433" t="s">
        <v>514</v>
      </c>
      <c r="K97" s="433" t="s">
        <v>515</v>
      </c>
      <c r="L97" s="433" t="s">
        <v>327</v>
      </c>
      <c r="M97" s="433" t="s">
        <v>299</v>
      </c>
      <c r="N97" s="434" t="n">
        <v>714.98</v>
      </c>
      <c r="O97" s="434" t="n">
        <v>478.09</v>
      </c>
    </row>
    <row r="98" customFormat="false" ht="16.5" hidden="false" customHeight="false" outlineLevel="0" collapsed="false">
      <c r="A98" s="433" t="s">
        <v>372</v>
      </c>
      <c r="B98" s="433" t="str">
        <f aca="false">Tabela_NS_S_OUT[[#This Row],[FADN_REG]]&amp;Tabela_NS_S_OUT[[#This Row],[NAZWA]]</f>
        <v>DGroch konsumpcyjny na nasiona suche</v>
      </c>
      <c r="C98" s="433" t="s">
        <v>373</v>
      </c>
      <c r="D98" s="433" t="s">
        <v>327</v>
      </c>
      <c r="E98" s="433" t="s">
        <v>301</v>
      </c>
      <c r="F98" s="434" t="n">
        <v>28.68</v>
      </c>
      <c r="G98" s="434" t="n">
        <v>108.01</v>
      </c>
      <c r="I98" s="435"/>
      <c r="J98" s="433" t="s">
        <v>516</v>
      </c>
      <c r="K98" s="433" t="s">
        <v>517</v>
      </c>
      <c r="L98" s="433" t="s">
        <v>327</v>
      </c>
      <c r="M98" s="433" t="s">
        <v>299</v>
      </c>
      <c r="N98" s="434" t="n">
        <v>618.89</v>
      </c>
      <c r="O98" s="434" t="n">
        <v>377.13</v>
      </c>
    </row>
    <row r="99" customFormat="false" ht="16.5" hidden="false" customHeight="false" outlineLevel="0" collapsed="false">
      <c r="A99" s="433" t="s">
        <v>374</v>
      </c>
      <c r="B99" s="433" t="str">
        <f aca="false">Tabela_NS_S_OUT[[#This Row],[FADN_REG]]&amp;Tabela_NS_S_OUT[[#This Row],[NAZWA]]</f>
        <v>AFasola na nasiona suche</v>
      </c>
      <c r="C99" s="433" t="s">
        <v>375</v>
      </c>
      <c r="D99" s="433" t="s">
        <v>327</v>
      </c>
      <c r="E99" s="433" t="s">
        <v>299</v>
      </c>
      <c r="F99" s="434" t="n">
        <v>24.46</v>
      </c>
      <c r="G99" s="434" t="n">
        <v>325.9</v>
      </c>
      <c r="I99" s="435"/>
      <c r="J99" s="433" t="s">
        <v>518</v>
      </c>
      <c r="K99" s="433" t="s">
        <v>519</v>
      </c>
      <c r="L99" s="433" t="s">
        <v>327</v>
      </c>
      <c r="M99" s="433" t="s">
        <v>299</v>
      </c>
      <c r="N99" s="434" t="n">
        <v>656.5</v>
      </c>
      <c r="O99" s="434" t="n">
        <v>394.23</v>
      </c>
    </row>
    <row r="100" customFormat="false" ht="16.5" hidden="false" customHeight="false" outlineLevel="0" collapsed="false">
      <c r="A100" s="433" t="s">
        <v>374</v>
      </c>
      <c r="B100" s="433" t="str">
        <f aca="false">Tabela_NS_S_OUT[[#This Row],[FADN_REG]]&amp;Tabela_NS_S_OUT[[#This Row],[NAZWA]]</f>
        <v>BFasola na nasiona suche</v>
      </c>
      <c r="C100" s="433" t="s">
        <v>375</v>
      </c>
      <c r="D100" s="433" t="s">
        <v>327</v>
      </c>
      <c r="E100" s="433" t="s">
        <v>3</v>
      </c>
      <c r="F100" s="434" t="n">
        <v>31.91</v>
      </c>
      <c r="G100" s="434" t="n">
        <v>282.31</v>
      </c>
      <c r="I100" s="435"/>
      <c r="J100" s="433" t="s">
        <v>520</v>
      </c>
      <c r="K100" s="433" t="s">
        <v>521</v>
      </c>
      <c r="L100" s="433" t="s">
        <v>327</v>
      </c>
      <c r="M100" s="433" t="s">
        <v>299</v>
      </c>
      <c r="N100" s="434" t="n">
        <v>158.45</v>
      </c>
      <c r="O100" s="434" t="n">
        <v>547.19</v>
      </c>
    </row>
    <row r="101" customFormat="false" ht="16.5" hidden="false" customHeight="false" outlineLevel="0" collapsed="false">
      <c r="A101" s="433" t="s">
        <v>374</v>
      </c>
      <c r="B101" s="433" t="str">
        <f aca="false">Tabela_NS_S_OUT[[#This Row],[FADN_REG]]&amp;Tabela_NS_S_OUT[[#This Row],[NAZWA]]</f>
        <v>CFasola na nasiona suche</v>
      </c>
      <c r="C101" s="433" t="s">
        <v>375</v>
      </c>
      <c r="D101" s="433" t="s">
        <v>327</v>
      </c>
      <c r="E101" s="433" t="s">
        <v>300</v>
      </c>
      <c r="F101" s="434" t="n">
        <v>25.44</v>
      </c>
      <c r="G101" s="434" t="n">
        <v>310.65</v>
      </c>
      <c r="I101" s="435"/>
      <c r="J101" s="433" t="s">
        <v>522</v>
      </c>
      <c r="K101" s="433" t="s">
        <v>523</v>
      </c>
      <c r="L101" s="433" t="s">
        <v>524</v>
      </c>
      <c r="M101" s="433" t="s">
        <v>299</v>
      </c>
      <c r="N101" s="434" t="n">
        <v>339672.21</v>
      </c>
      <c r="O101" s="434" t="n">
        <v>1.84</v>
      </c>
    </row>
    <row r="102" customFormat="false" ht="16.5" hidden="false" customHeight="false" outlineLevel="0" collapsed="false">
      <c r="A102" s="433" t="s">
        <v>374</v>
      </c>
      <c r="B102" s="433" t="str">
        <f aca="false">Tabela_NS_S_OUT[[#This Row],[FADN_REG]]&amp;Tabela_NS_S_OUT[[#This Row],[NAZWA]]</f>
        <v>DFasola na nasiona suche</v>
      </c>
      <c r="C102" s="433" t="s">
        <v>375</v>
      </c>
      <c r="D102" s="433" t="s">
        <v>327</v>
      </c>
      <c r="E102" s="433" t="s">
        <v>301</v>
      </c>
      <c r="F102" s="434" t="n">
        <v>19.62</v>
      </c>
      <c r="G102" s="434" t="n">
        <v>438.53</v>
      </c>
      <c r="I102" s="435"/>
      <c r="J102" s="433" t="s">
        <v>525</v>
      </c>
      <c r="K102" s="433" t="s">
        <v>526</v>
      </c>
      <c r="L102" s="433" t="s">
        <v>524</v>
      </c>
      <c r="M102" s="433" t="s">
        <v>299</v>
      </c>
      <c r="N102" s="434" t="n">
        <v>110149.77</v>
      </c>
      <c r="O102" s="434" t="n">
        <v>0.86</v>
      </c>
    </row>
    <row r="103" customFormat="false" ht="16.5" hidden="false" customHeight="false" outlineLevel="0" collapsed="false">
      <c r="A103" s="433" t="s">
        <v>376</v>
      </c>
      <c r="B103" s="433" t="str">
        <f aca="false">Tabela_NS_S_OUT[[#This Row],[FADN_REG]]&amp;Tabela_NS_S_OUT[[#This Row],[NAZWA]]</f>
        <v>ABób na nasiona suche</v>
      </c>
      <c r="C103" s="433" t="s">
        <v>377</v>
      </c>
      <c r="D103" s="433" t="s">
        <v>327</v>
      </c>
      <c r="E103" s="433" t="s">
        <v>299</v>
      </c>
      <c r="F103" s="434" t="n">
        <v>32.67</v>
      </c>
      <c r="G103" s="434" t="n">
        <v>447.68</v>
      </c>
      <c r="I103" s="435"/>
      <c r="J103" s="433" t="s">
        <v>527</v>
      </c>
      <c r="K103" s="433" t="s">
        <v>528</v>
      </c>
      <c r="L103" s="433" t="s">
        <v>524</v>
      </c>
      <c r="M103" s="433" t="s">
        <v>299</v>
      </c>
      <c r="N103" s="434" t="n">
        <v>281487.23</v>
      </c>
      <c r="O103" s="434" t="n">
        <v>0.58</v>
      </c>
    </row>
    <row r="104" customFormat="false" ht="16.5" hidden="false" customHeight="false" outlineLevel="0" collapsed="false">
      <c r="A104" s="433" t="s">
        <v>376</v>
      </c>
      <c r="B104" s="433" t="str">
        <f aca="false">Tabela_NS_S_OUT[[#This Row],[FADN_REG]]&amp;Tabela_NS_S_OUT[[#This Row],[NAZWA]]</f>
        <v>BBób na nasiona suche</v>
      </c>
      <c r="C104" s="433" t="s">
        <v>377</v>
      </c>
      <c r="D104" s="433" t="s">
        <v>327</v>
      </c>
      <c r="E104" s="433" t="s">
        <v>3</v>
      </c>
      <c r="F104" s="434" t="n">
        <v>32.67</v>
      </c>
      <c r="G104" s="434" t="n">
        <v>446.81</v>
      </c>
      <c r="I104" s="435"/>
      <c r="J104" s="433" t="s">
        <v>529</v>
      </c>
      <c r="K104" s="433" t="s">
        <v>530</v>
      </c>
      <c r="L104" s="433" t="s">
        <v>524</v>
      </c>
      <c r="M104" s="433" t="s">
        <v>299</v>
      </c>
      <c r="N104" s="434" t="n">
        <v>41625.2</v>
      </c>
      <c r="O104" s="434" t="n">
        <v>2.81</v>
      </c>
    </row>
    <row r="105" customFormat="false" ht="16.5" hidden="false" customHeight="false" outlineLevel="0" collapsed="false">
      <c r="A105" s="433" t="s">
        <v>376</v>
      </c>
      <c r="B105" s="433" t="str">
        <f aca="false">Tabela_NS_S_OUT[[#This Row],[FADN_REG]]&amp;Tabela_NS_S_OUT[[#This Row],[NAZWA]]</f>
        <v>CBób na nasiona suche</v>
      </c>
      <c r="C105" s="433" t="s">
        <v>377</v>
      </c>
      <c r="D105" s="433" t="s">
        <v>327</v>
      </c>
      <c r="E105" s="433" t="s">
        <v>300</v>
      </c>
      <c r="F105" s="434" t="n">
        <v>36.15</v>
      </c>
      <c r="G105" s="434" t="n">
        <v>451.98</v>
      </c>
      <c r="I105" s="435"/>
      <c r="J105" s="433" t="s">
        <v>531</v>
      </c>
      <c r="K105" s="433" t="s">
        <v>532</v>
      </c>
      <c r="L105" s="433" t="s">
        <v>524</v>
      </c>
      <c r="M105" s="433" t="s">
        <v>299</v>
      </c>
      <c r="N105" s="434" t="n">
        <v>165631.41</v>
      </c>
      <c r="O105" s="434" t="n">
        <v>0.17</v>
      </c>
    </row>
    <row r="106" customFormat="false" ht="16.5" hidden="false" customHeight="false" outlineLevel="0" collapsed="false">
      <c r="A106" s="433" t="s">
        <v>376</v>
      </c>
      <c r="B106" s="433" t="str">
        <f aca="false">Tabela_NS_S_OUT[[#This Row],[FADN_REG]]&amp;Tabela_NS_S_OUT[[#This Row],[NAZWA]]</f>
        <v>DBób na nasiona suche</v>
      </c>
      <c r="C106" s="433" t="s">
        <v>377</v>
      </c>
      <c r="D106" s="433" t="s">
        <v>327</v>
      </c>
      <c r="E106" s="433" t="s">
        <v>301</v>
      </c>
      <c r="F106" s="434" t="n">
        <v>38.25</v>
      </c>
      <c r="G106" s="434" t="n">
        <v>462.76</v>
      </c>
      <c r="I106" s="435"/>
      <c r="J106" s="433" t="s">
        <v>533</v>
      </c>
      <c r="K106" s="433" t="s">
        <v>534</v>
      </c>
      <c r="L106" s="433" t="s">
        <v>524</v>
      </c>
      <c r="M106" s="433" t="s">
        <v>299</v>
      </c>
      <c r="N106" s="434" t="n">
        <v>359249.93</v>
      </c>
      <c r="O106" s="434" t="n">
        <v>2.28</v>
      </c>
    </row>
    <row r="107" customFormat="false" ht="16.5" hidden="false" customHeight="false" outlineLevel="0" collapsed="false">
      <c r="A107" s="433" t="s">
        <v>378</v>
      </c>
      <c r="B107" s="433" t="str">
        <f aca="false">Tabela_NS_S_OUT[[#This Row],[FADN_REG]]&amp;Tabela_NS_S_OUT[[#This Row],[NAZWA]]</f>
        <v>ASoczewica na nasiona suche</v>
      </c>
      <c r="C107" s="433" t="s">
        <v>379</v>
      </c>
      <c r="D107" s="433" t="s">
        <v>327</v>
      </c>
      <c r="E107" s="433" t="s">
        <v>299</v>
      </c>
      <c r="F107" s="434" t="n">
        <v>8.09</v>
      </c>
      <c r="G107" s="434" t="n">
        <v>236.87</v>
      </c>
      <c r="I107" s="435"/>
      <c r="J107" s="433" t="s">
        <v>535</v>
      </c>
      <c r="K107" s="433" t="s">
        <v>536</v>
      </c>
      <c r="L107" s="433" t="s">
        <v>524</v>
      </c>
      <c r="M107" s="433" t="s">
        <v>299</v>
      </c>
      <c r="N107" s="434" t="n">
        <v>675105.45</v>
      </c>
      <c r="O107" s="434" t="n">
        <v>4.31</v>
      </c>
    </row>
    <row r="108" customFormat="false" ht="16.5" hidden="false" customHeight="false" outlineLevel="0" collapsed="false">
      <c r="A108" s="433" t="s">
        <v>378</v>
      </c>
      <c r="B108" s="433" t="str">
        <f aca="false">Tabela_NS_S_OUT[[#This Row],[FADN_REG]]&amp;Tabela_NS_S_OUT[[#This Row],[NAZWA]]</f>
        <v>BSoczewica na nasiona suche</v>
      </c>
      <c r="C108" s="433" t="s">
        <v>379</v>
      </c>
      <c r="D108" s="433" t="s">
        <v>327</v>
      </c>
      <c r="E108" s="433" t="s">
        <v>3</v>
      </c>
      <c r="F108" s="434" t="n">
        <v>8.1</v>
      </c>
      <c r="G108" s="434" t="n">
        <v>236.82</v>
      </c>
      <c r="I108" s="435"/>
      <c r="J108" s="433" t="s">
        <v>537</v>
      </c>
      <c r="K108" s="433" t="s">
        <v>538</v>
      </c>
      <c r="L108" s="433" t="s">
        <v>524</v>
      </c>
      <c r="M108" s="433" t="s">
        <v>299</v>
      </c>
      <c r="N108" s="434" t="n">
        <v>278822.31</v>
      </c>
      <c r="O108" s="434" t="n">
        <v>2.33</v>
      </c>
    </row>
    <row r="109" customFormat="false" ht="16.5" hidden="false" customHeight="false" outlineLevel="0" collapsed="false">
      <c r="A109" s="433" t="s">
        <v>378</v>
      </c>
      <c r="B109" s="433" t="str">
        <f aca="false">Tabela_NS_S_OUT[[#This Row],[FADN_REG]]&amp;Tabela_NS_S_OUT[[#This Row],[NAZWA]]</f>
        <v>CSoczewica na nasiona suche</v>
      </c>
      <c r="C109" s="433" t="s">
        <v>379</v>
      </c>
      <c r="D109" s="433" t="s">
        <v>327</v>
      </c>
      <c r="E109" s="433" t="s">
        <v>300</v>
      </c>
      <c r="F109" s="434" t="n">
        <v>8.1</v>
      </c>
      <c r="G109" s="434" t="n">
        <v>236.82</v>
      </c>
      <c r="I109" s="435"/>
      <c r="J109" s="433" t="s">
        <v>539</v>
      </c>
      <c r="K109" s="433" t="s">
        <v>540</v>
      </c>
      <c r="L109" s="433" t="s">
        <v>327</v>
      </c>
      <c r="M109" s="433" t="s">
        <v>299</v>
      </c>
      <c r="N109" s="434" t="n">
        <v>69.56</v>
      </c>
      <c r="O109" s="434" t="n">
        <v>197.24</v>
      </c>
    </row>
    <row r="110" customFormat="false" ht="16.5" hidden="false" customHeight="false" outlineLevel="0" collapsed="false">
      <c r="A110" s="433" t="s">
        <v>378</v>
      </c>
      <c r="B110" s="433" t="str">
        <f aca="false">Tabela_NS_S_OUT[[#This Row],[FADN_REG]]&amp;Tabela_NS_S_OUT[[#This Row],[NAZWA]]</f>
        <v>DSoczewica na nasiona suche</v>
      </c>
      <c r="C110" s="433" t="s">
        <v>379</v>
      </c>
      <c r="D110" s="433" t="s">
        <v>327</v>
      </c>
      <c r="E110" s="433" t="s">
        <v>301</v>
      </c>
      <c r="F110" s="434" t="n">
        <v>8.1</v>
      </c>
      <c r="G110" s="434" t="n">
        <v>236.82</v>
      </c>
      <c r="I110" s="435"/>
      <c r="J110" s="433" t="s">
        <v>541</v>
      </c>
      <c r="K110" s="433" t="s">
        <v>542</v>
      </c>
      <c r="L110" s="433" t="s">
        <v>327</v>
      </c>
      <c r="M110" s="433" t="s">
        <v>299</v>
      </c>
      <c r="N110" s="434" t="n">
        <v>67.43</v>
      </c>
      <c r="O110" s="434" t="n">
        <v>328.83</v>
      </c>
    </row>
    <row r="111" customFormat="false" ht="16.5" hidden="false" customHeight="false" outlineLevel="0" collapsed="false">
      <c r="A111" s="433" t="s">
        <v>380</v>
      </c>
      <c r="B111" s="433" t="str">
        <f aca="false">Tabela_NS_S_OUT[[#This Row],[FADN_REG]]&amp;Tabela_NS_S_OUT[[#This Row],[NAZWA]]</f>
        <v>ASoja na nasiona suche</v>
      </c>
      <c r="C111" s="433" t="s">
        <v>381</v>
      </c>
      <c r="D111" s="433" t="s">
        <v>327</v>
      </c>
      <c r="E111" s="433" t="s">
        <v>299</v>
      </c>
      <c r="F111" s="434" t="n">
        <v>13.12</v>
      </c>
      <c r="G111" s="434" t="n">
        <v>127.19</v>
      </c>
      <c r="I111" s="435"/>
      <c r="J111" s="433" t="s">
        <v>543</v>
      </c>
      <c r="K111" s="433" t="s">
        <v>544</v>
      </c>
      <c r="L111" s="433" t="s">
        <v>327</v>
      </c>
      <c r="M111" s="433" t="s">
        <v>299</v>
      </c>
      <c r="N111" s="434" t="n">
        <v>68.57</v>
      </c>
      <c r="O111" s="434" t="n">
        <v>328.5</v>
      </c>
    </row>
    <row r="112" customFormat="false" ht="16.5" hidden="false" customHeight="false" outlineLevel="0" collapsed="false">
      <c r="A112" s="433" t="s">
        <v>380</v>
      </c>
      <c r="B112" s="433" t="str">
        <f aca="false">Tabela_NS_S_OUT[[#This Row],[FADN_REG]]&amp;Tabela_NS_S_OUT[[#This Row],[NAZWA]]</f>
        <v>BSoja na nasiona suche</v>
      </c>
      <c r="C112" s="433" t="s">
        <v>381</v>
      </c>
      <c r="D112" s="433" t="s">
        <v>327</v>
      </c>
      <c r="E112" s="433" t="s">
        <v>3</v>
      </c>
      <c r="F112" s="434" t="n">
        <v>12.51</v>
      </c>
      <c r="G112" s="434" t="n">
        <v>127.69</v>
      </c>
      <c r="I112" s="435"/>
      <c r="J112" s="433" t="s">
        <v>545</v>
      </c>
      <c r="K112" s="433" t="s">
        <v>546</v>
      </c>
      <c r="L112" s="433" t="s">
        <v>327</v>
      </c>
      <c r="M112" s="433" t="s">
        <v>299</v>
      </c>
      <c r="N112" s="434" t="n">
        <v>66.91</v>
      </c>
      <c r="O112" s="434" t="n">
        <v>430.8</v>
      </c>
    </row>
    <row r="113" customFormat="false" ht="16.5" hidden="false" customHeight="false" outlineLevel="0" collapsed="false">
      <c r="A113" s="433" t="s">
        <v>380</v>
      </c>
      <c r="B113" s="433" t="str">
        <f aca="false">Tabela_NS_S_OUT[[#This Row],[FADN_REG]]&amp;Tabela_NS_S_OUT[[#This Row],[NAZWA]]</f>
        <v>CSoja na nasiona suche</v>
      </c>
      <c r="C113" s="433" t="s">
        <v>381</v>
      </c>
      <c r="D113" s="433" t="s">
        <v>327</v>
      </c>
      <c r="E113" s="433" t="s">
        <v>300</v>
      </c>
      <c r="F113" s="434" t="n">
        <v>16.52</v>
      </c>
      <c r="G113" s="434" t="n">
        <v>131.22</v>
      </c>
      <c r="I113" s="435"/>
      <c r="J113" s="433" t="s">
        <v>547</v>
      </c>
      <c r="K113" s="433" t="s">
        <v>548</v>
      </c>
      <c r="L113" s="433" t="s">
        <v>327</v>
      </c>
      <c r="M113" s="433" t="s">
        <v>299</v>
      </c>
      <c r="N113" s="434" t="n">
        <v>118.7</v>
      </c>
      <c r="O113" s="434" t="n">
        <v>770.67</v>
      </c>
    </row>
    <row r="114" customFormat="false" ht="16.5" hidden="false" customHeight="false" outlineLevel="0" collapsed="false">
      <c r="A114" s="433" t="s">
        <v>380</v>
      </c>
      <c r="B114" s="433" t="str">
        <f aca="false">Tabela_NS_S_OUT[[#This Row],[FADN_REG]]&amp;Tabela_NS_S_OUT[[#This Row],[NAZWA]]</f>
        <v>DSoja na nasiona suche</v>
      </c>
      <c r="C114" s="433" t="s">
        <v>381</v>
      </c>
      <c r="D114" s="433" t="s">
        <v>327</v>
      </c>
      <c r="E114" s="433" t="s">
        <v>301</v>
      </c>
      <c r="F114" s="434" t="n">
        <v>15.74</v>
      </c>
      <c r="G114" s="434" t="n">
        <v>135.81</v>
      </c>
      <c r="I114" s="435"/>
      <c r="J114" s="433" t="s">
        <v>549</v>
      </c>
      <c r="K114" s="433" t="s">
        <v>550</v>
      </c>
      <c r="L114" s="433" t="s">
        <v>327</v>
      </c>
      <c r="M114" s="433" t="s">
        <v>299</v>
      </c>
      <c r="N114" s="434" t="n">
        <v>162.58</v>
      </c>
      <c r="O114" s="434" t="n">
        <v>664.84</v>
      </c>
    </row>
    <row r="115" customFormat="false" ht="16.5" hidden="false" customHeight="false" outlineLevel="0" collapsed="false">
      <c r="A115" s="433" t="s">
        <v>382</v>
      </c>
      <c r="B115" s="433" t="str">
        <f aca="false">Tabela_NS_S_OUT[[#This Row],[FADN_REG]]&amp;Tabela_NS_S_OUT[[#This Row],[NAZWA]]</f>
        <v>APozostałe strączkowe jadalne na nasiona suche</v>
      </c>
      <c r="C115" s="433" t="s">
        <v>383</v>
      </c>
      <c r="D115" s="433" t="s">
        <v>327</v>
      </c>
      <c r="E115" s="433" t="s">
        <v>299</v>
      </c>
      <c r="F115" s="434" t="n">
        <v>41.58</v>
      </c>
      <c r="G115" s="434" t="n">
        <v>96.62</v>
      </c>
      <c r="I115" s="435"/>
      <c r="J115" s="433" t="s">
        <v>551</v>
      </c>
      <c r="K115" s="433" t="s">
        <v>552</v>
      </c>
      <c r="L115" s="433" t="s">
        <v>327</v>
      </c>
      <c r="M115" s="433" t="s">
        <v>299</v>
      </c>
      <c r="N115" s="434" t="n">
        <v>68.47</v>
      </c>
      <c r="O115" s="434" t="n">
        <v>162.18</v>
      </c>
    </row>
    <row r="116" customFormat="false" ht="16.5" hidden="false" customHeight="false" outlineLevel="0" collapsed="false">
      <c r="A116" s="433" t="s">
        <v>382</v>
      </c>
      <c r="B116" s="433" t="str">
        <f aca="false">Tabela_NS_S_OUT[[#This Row],[FADN_REG]]&amp;Tabela_NS_S_OUT[[#This Row],[NAZWA]]</f>
        <v>BPozostałe strączkowe jadalne na nasiona suche</v>
      </c>
      <c r="C116" s="433" t="s">
        <v>383</v>
      </c>
      <c r="D116" s="433" t="s">
        <v>327</v>
      </c>
      <c r="E116" s="433" t="s">
        <v>3</v>
      </c>
      <c r="F116" s="434" t="n">
        <v>41.58</v>
      </c>
      <c r="G116" s="434" t="n">
        <v>96.62</v>
      </c>
      <c r="I116" s="435"/>
      <c r="J116" s="433" t="s">
        <v>553</v>
      </c>
      <c r="K116" s="433" t="s">
        <v>554</v>
      </c>
      <c r="L116" s="433" t="s">
        <v>327</v>
      </c>
      <c r="M116" s="433" t="s">
        <v>299</v>
      </c>
      <c r="N116" s="434" t="n">
        <v>159.99</v>
      </c>
      <c r="O116" s="434" t="n">
        <v>100.7</v>
      </c>
    </row>
    <row r="117" customFormat="false" ht="16.5" hidden="false" customHeight="false" outlineLevel="0" collapsed="false">
      <c r="A117" s="433" t="s">
        <v>382</v>
      </c>
      <c r="B117" s="433" t="str">
        <f aca="false">Tabela_NS_S_OUT[[#This Row],[FADN_REG]]&amp;Tabela_NS_S_OUT[[#This Row],[NAZWA]]</f>
        <v>CPozostałe strączkowe jadalne na nasiona suche</v>
      </c>
      <c r="C117" s="433" t="s">
        <v>383</v>
      </c>
      <c r="D117" s="433" t="s">
        <v>327</v>
      </c>
      <c r="E117" s="433" t="s">
        <v>300</v>
      </c>
      <c r="F117" s="434" t="n">
        <v>41.58</v>
      </c>
      <c r="G117" s="434" t="n">
        <v>96.62</v>
      </c>
      <c r="I117" s="435"/>
      <c r="J117" s="433" t="s">
        <v>555</v>
      </c>
      <c r="K117" s="433" t="s">
        <v>556</v>
      </c>
      <c r="L117" s="433" t="s">
        <v>327</v>
      </c>
      <c r="M117" s="433" t="s">
        <v>299</v>
      </c>
      <c r="N117" s="434" t="n">
        <v>169.67</v>
      </c>
      <c r="O117" s="434" t="n">
        <v>96.89</v>
      </c>
    </row>
    <row r="118" customFormat="false" ht="16.5" hidden="false" customHeight="false" outlineLevel="0" collapsed="false">
      <c r="A118" s="433" t="s">
        <v>382</v>
      </c>
      <c r="B118" s="433" t="str">
        <f aca="false">Tabela_NS_S_OUT[[#This Row],[FADN_REG]]&amp;Tabela_NS_S_OUT[[#This Row],[NAZWA]]</f>
        <v>DPozostałe strączkowe jadalne na nasiona suche</v>
      </c>
      <c r="C118" s="433" t="s">
        <v>383</v>
      </c>
      <c r="D118" s="433" t="s">
        <v>327</v>
      </c>
      <c r="E118" s="433" t="s">
        <v>301</v>
      </c>
      <c r="F118" s="434" t="n">
        <v>41.58</v>
      </c>
      <c r="G118" s="434" t="n">
        <v>96.62</v>
      </c>
      <c r="I118" s="435"/>
      <c r="J118" s="433" t="s">
        <v>557</v>
      </c>
      <c r="K118" s="433" t="s">
        <v>558</v>
      </c>
      <c r="L118" s="433" t="s">
        <v>327</v>
      </c>
      <c r="M118" s="433" t="s">
        <v>299</v>
      </c>
      <c r="N118" s="434" t="n">
        <v>65.73</v>
      </c>
      <c r="O118" s="434" t="n">
        <v>186.35</v>
      </c>
    </row>
    <row r="119" customFormat="false" ht="16.5" hidden="false" customHeight="false" outlineLevel="0" collapsed="false">
      <c r="A119" s="433" t="s">
        <v>384</v>
      </c>
      <c r="B119" s="433" t="str">
        <f aca="false">Tabela_NS_S_OUT[[#This Row],[FADN_REG]]&amp;Tabela_NS_S_OUT[[#This Row],[NAZWA]]</f>
        <v>AStrączkowe pastewne na nasiona suche</v>
      </c>
      <c r="C119" s="433" t="s">
        <v>385</v>
      </c>
      <c r="D119" s="433" t="s">
        <v>327</v>
      </c>
      <c r="E119" s="433" t="s">
        <v>299</v>
      </c>
      <c r="F119" s="434" t="n">
        <v>18.27</v>
      </c>
      <c r="G119" s="434" t="n">
        <v>93.87</v>
      </c>
      <c r="I119" s="435"/>
      <c r="J119" s="433" t="s">
        <v>559</v>
      </c>
      <c r="K119" s="433" t="s">
        <v>560</v>
      </c>
      <c r="L119" s="433" t="s">
        <v>327</v>
      </c>
      <c r="M119" s="433" t="s">
        <v>299</v>
      </c>
      <c r="N119" s="434" t="n">
        <v>75.56</v>
      </c>
      <c r="O119" s="434" t="n">
        <v>250.52</v>
      </c>
    </row>
    <row r="120" customFormat="false" ht="16.5" hidden="false" customHeight="false" outlineLevel="0" collapsed="false">
      <c r="A120" s="433" t="s">
        <v>384</v>
      </c>
      <c r="B120" s="433" t="str">
        <f aca="false">Tabela_NS_S_OUT[[#This Row],[FADN_REG]]&amp;Tabela_NS_S_OUT[[#This Row],[NAZWA]]</f>
        <v>BStrączkowe pastewne na nasiona suche</v>
      </c>
      <c r="C120" s="433" t="s">
        <v>385</v>
      </c>
      <c r="D120" s="433" t="s">
        <v>327</v>
      </c>
      <c r="E120" s="433" t="s">
        <v>3</v>
      </c>
      <c r="F120" s="434" t="n">
        <v>17.15</v>
      </c>
      <c r="G120" s="434" t="n">
        <v>112.39</v>
      </c>
      <c r="I120" s="435"/>
      <c r="J120" s="433" t="s">
        <v>561</v>
      </c>
      <c r="K120" s="433" t="s">
        <v>562</v>
      </c>
      <c r="L120" s="433" t="s">
        <v>327</v>
      </c>
      <c r="M120" s="433" t="s">
        <v>299</v>
      </c>
      <c r="N120" s="434" t="n">
        <v>117.83</v>
      </c>
      <c r="O120" s="434" t="n">
        <v>194.99</v>
      </c>
    </row>
    <row r="121" customFormat="false" ht="16.5" hidden="false" customHeight="false" outlineLevel="0" collapsed="false">
      <c r="A121" s="433" t="s">
        <v>384</v>
      </c>
      <c r="B121" s="433" t="str">
        <f aca="false">Tabela_NS_S_OUT[[#This Row],[FADN_REG]]&amp;Tabela_NS_S_OUT[[#This Row],[NAZWA]]</f>
        <v>CStrączkowe pastewne na nasiona suche</v>
      </c>
      <c r="C121" s="433" t="s">
        <v>385</v>
      </c>
      <c r="D121" s="433" t="s">
        <v>327</v>
      </c>
      <c r="E121" s="433" t="s">
        <v>300</v>
      </c>
      <c r="F121" s="434" t="n">
        <v>15.45</v>
      </c>
      <c r="G121" s="434" t="n">
        <v>112.75</v>
      </c>
      <c r="I121" s="435"/>
      <c r="J121" s="433" t="s">
        <v>563</v>
      </c>
      <c r="K121" s="433" t="s">
        <v>564</v>
      </c>
      <c r="L121" s="433" t="s">
        <v>327</v>
      </c>
      <c r="M121" s="433" t="s">
        <v>299</v>
      </c>
      <c r="N121" s="434" t="n">
        <v>89.32</v>
      </c>
      <c r="O121" s="434" t="n">
        <v>247.57</v>
      </c>
    </row>
    <row r="122" customFormat="false" ht="16.5" hidden="false" customHeight="false" outlineLevel="0" collapsed="false">
      <c r="A122" s="433" t="s">
        <v>384</v>
      </c>
      <c r="B122" s="433" t="str">
        <f aca="false">Tabela_NS_S_OUT[[#This Row],[FADN_REG]]&amp;Tabela_NS_S_OUT[[#This Row],[NAZWA]]</f>
        <v>DStrączkowe pastewne na nasiona suche</v>
      </c>
      <c r="C122" s="433" t="s">
        <v>385</v>
      </c>
      <c r="D122" s="433" t="s">
        <v>327</v>
      </c>
      <c r="E122" s="433" t="s">
        <v>301</v>
      </c>
      <c r="F122" s="434" t="n">
        <v>18.7</v>
      </c>
      <c r="G122" s="434" t="n">
        <v>115.61</v>
      </c>
      <c r="I122" s="435"/>
      <c r="J122" s="433" t="s">
        <v>565</v>
      </c>
      <c r="K122" s="433" t="s">
        <v>566</v>
      </c>
      <c r="L122" s="433" t="s">
        <v>327</v>
      </c>
      <c r="M122" s="433" t="s">
        <v>299</v>
      </c>
      <c r="N122" s="434" t="n">
        <v>25.49</v>
      </c>
      <c r="O122" s="434" t="n">
        <v>454.85</v>
      </c>
    </row>
    <row r="123" customFormat="false" ht="16.5" hidden="false" customHeight="false" outlineLevel="0" collapsed="false">
      <c r="A123" s="433" t="s">
        <v>386</v>
      </c>
      <c r="B123" s="433" t="str">
        <f aca="false">Tabela_NS_S_OUT[[#This Row],[FADN_REG]]&amp;Tabela_NS_S_OUT[[#This Row],[NAZWA]]</f>
        <v>AGroch pastewny (peluszka) na nasiona suche</v>
      </c>
      <c r="C123" s="433" t="s">
        <v>387</v>
      </c>
      <c r="D123" s="433" t="s">
        <v>327</v>
      </c>
      <c r="E123" s="433" t="s">
        <v>299</v>
      </c>
      <c r="F123" s="434" t="n">
        <v>24.15</v>
      </c>
      <c r="G123" s="434" t="n">
        <v>87.41</v>
      </c>
      <c r="I123" s="435"/>
      <c r="J123" s="433" t="s">
        <v>567</v>
      </c>
      <c r="K123" s="433" t="s">
        <v>568</v>
      </c>
      <c r="L123" s="433" t="s">
        <v>327</v>
      </c>
      <c r="M123" s="433" t="s">
        <v>299</v>
      </c>
      <c r="N123" s="434" t="n">
        <v>82.6</v>
      </c>
      <c r="O123" s="434" t="n">
        <v>157.62</v>
      </c>
    </row>
    <row r="124" customFormat="false" ht="16.5" hidden="false" customHeight="false" outlineLevel="0" collapsed="false">
      <c r="A124" s="433" t="s">
        <v>386</v>
      </c>
      <c r="B124" s="433" t="str">
        <f aca="false">Tabela_NS_S_OUT[[#This Row],[FADN_REG]]&amp;Tabela_NS_S_OUT[[#This Row],[NAZWA]]</f>
        <v>BGroch pastewny (peluszka) na nasiona suche</v>
      </c>
      <c r="C124" s="433" t="s">
        <v>387</v>
      </c>
      <c r="D124" s="433" t="s">
        <v>327</v>
      </c>
      <c r="E124" s="433" t="s">
        <v>3</v>
      </c>
      <c r="F124" s="434" t="n">
        <v>25.89</v>
      </c>
      <c r="G124" s="434" t="n">
        <v>100.7</v>
      </c>
      <c r="I124" s="435"/>
      <c r="J124" s="433" t="s">
        <v>569</v>
      </c>
      <c r="K124" s="433" t="s">
        <v>570</v>
      </c>
      <c r="L124" s="433" t="s">
        <v>327</v>
      </c>
      <c r="M124" s="433" t="s">
        <v>299</v>
      </c>
      <c r="N124" s="434" t="n">
        <v>41.77</v>
      </c>
      <c r="O124" s="434" t="n">
        <v>207.15</v>
      </c>
    </row>
    <row r="125" customFormat="false" ht="16.5" hidden="false" customHeight="false" outlineLevel="0" collapsed="false">
      <c r="A125" s="433" t="s">
        <v>386</v>
      </c>
      <c r="B125" s="433" t="str">
        <f aca="false">Tabela_NS_S_OUT[[#This Row],[FADN_REG]]&amp;Tabela_NS_S_OUT[[#This Row],[NAZWA]]</f>
        <v>CGroch pastewny (peluszka) na nasiona suche</v>
      </c>
      <c r="C125" s="433" t="s">
        <v>387</v>
      </c>
      <c r="D125" s="433" t="s">
        <v>327</v>
      </c>
      <c r="E125" s="433" t="s">
        <v>300</v>
      </c>
      <c r="F125" s="434" t="n">
        <v>23.57</v>
      </c>
      <c r="G125" s="434" t="n">
        <v>91.86</v>
      </c>
      <c r="I125" s="435"/>
      <c r="J125" s="433" t="s">
        <v>571</v>
      </c>
      <c r="K125" s="433" t="s">
        <v>572</v>
      </c>
      <c r="L125" s="433" t="s">
        <v>327</v>
      </c>
      <c r="M125" s="433" t="s">
        <v>299</v>
      </c>
      <c r="N125" s="434" t="n">
        <v>19.49</v>
      </c>
      <c r="O125" s="434" t="n">
        <v>662.03</v>
      </c>
    </row>
    <row r="126" customFormat="false" ht="16.5" hidden="false" customHeight="false" outlineLevel="0" collapsed="false">
      <c r="A126" s="433" t="s">
        <v>386</v>
      </c>
      <c r="B126" s="433" t="str">
        <f aca="false">Tabela_NS_S_OUT[[#This Row],[FADN_REG]]&amp;Tabela_NS_S_OUT[[#This Row],[NAZWA]]</f>
        <v>DGroch pastewny (peluszka) na nasiona suche</v>
      </c>
      <c r="C126" s="433" t="s">
        <v>387</v>
      </c>
      <c r="D126" s="433" t="s">
        <v>327</v>
      </c>
      <c r="E126" s="433" t="s">
        <v>301</v>
      </c>
      <c r="F126" s="434" t="n">
        <v>27.45</v>
      </c>
      <c r="G126" s="434" t="n">
        <v>95.21</v>
      </c>
      <c r="I126" s="435"/>
      <c r="J126" s="433" t="s">
        <v>573</v>
      </c>
      <c r="K126" s="433" t="s">
        <v>574</v>
      </c>
      <c r="L126" s="433" t="s">
        <v>327</v>
      </c>
      <c r="M126" s="433" t="s">
        <v>299</v>
      </c>
      <c r="N126" s="434" t="n">
        <v>7.41</v>
      </c>
      <c r="O126" s="434" t="n">
        <v>953.42</v>
      </c>
    </row>
    <row r="127" customFormat="false" ht="16.5" hidden="false" customHeight="false" outlineLevel="0" collapsed="false">
      <c r="A127" s="433" t="s">
        <v>388</v>
      </c>
      <c r="B127" s="433" t="str">
        <f aca="false">Tabela_NS_S_OUT[[#This Row],[FADN_REG]]&amp;Tabela_NS_S_OUT[[#This Row],[NAZWA]]</f>
        <v>ABobik na nasiona suche</v>
      </c>
      <c r="C127" s="433" t="s">
        <v>389</v>
      </c>
      <c r="D127" s="433" t="s">
        <v>327</v>
      </c>
      <c r="E127" s="433" t="s">
        <v>299</v>
      </c>
      <c r="F127" s="434" t="n">
        <v>27.42</v>
      </c>
      <c r="G127" s="434" t="n">
        <v>81.95</v>
      </c>
      <c r="I127" s="435"/>
      <c r="J127" s="433" t="s">
        <v>575</v>
      </c>
      <c r="K127" s="433" t="s">
        <v>576</v>
      </c>
      <c r="L127" s="433" t="s">
        <v>327</v>
      </c>
      <c r="M127" s="433" t="s">
        <v>299</v>
      </c>
      <c r="N127" s="434" t="n">
        <v>16.98</v>
      </c>
      <c r="O127" s="434" t="n">
        <v>661.47</v>
      </c>
    </row>
    <row r="128" customFormat="false" ht="16.5" hidden="false" customHeight="false" outlineLevel="0" collapsed="false">
      <c r="A128" s="433" t="s">
        <v>388</v>
      </c>
      <c r="B128" s="433" t="str">
        <f aca="false">Tabela_NS_S_OUT[[#This Row],[FADN_REG]]&amp;Tabela_NS_S_OUT[[#This Row],[NAZWA]]</f>
        <v>BBobik na nasiona suche</v>
      </c>
      <c r="C128" s="433" t="s">
        <v>389</v>
      </c>
      <c r="D128" s="433" t="s">
        <v>327</v>
      </c>
      <c r="E128" s="433" t="s">
        <v>3</v>
      </c>
      <c r="F128" s="434" t="n">
        <v>26.64</v>
      </c>
      <c r="G128" s="434" t="n">
        <v>78.22</v>
      </c>
      <c r="I128" s="435"/>
      <c r="J128" s="433" t="s">
        <v>577</v>
      </c>
      <c r="K128" s="433" t="s">
        <v>578</v>
      </c>
      <c r="L128" s="433" t="s">
        <v>327</v>
      </c>
      <c r="M128" s="433" t="s">
        <v>299</v>
      </c>
      <c r="N128" s="434" t="n">
        <v>27.44</v>
      </c>
      <c r="O128" s="434" t="n">
        <v>281.25</v>
      </c>
    </row>
    <row r="129" customFormat="false" ht="16.5" hidden="false" customHeight="false" outlineLevel="0" collapsed="false">
      <c r="A129" s="433" t="s">
        <v>388</v>
      </c>
      <c r="B129" s="433" t="str">
        <f aca="false">Tabela_NS_S_OUT[[#This Row],[FADN_REG]]&amp;Tabela_NS_S_OUT[[#This Row],[NAZWA]]</f>
        <v>CBobik na nasiona suche</v>
      </c>
      <c r="C129" s="433" t="s">
        <v>389</v>
      </c>
      <c r="D129" s="433" t="s">
        <v>327</v>
      </c>
      <c r="E129" s="433" t="s">
        <v>300</v>
      </c>
      <c r="F129" s="434" t="n">
        <v>25.76</v>
      </c>
      <c r="G129" s="434" t="n">
        <v>68.98</v>
      </c>
      <c r="I129" s="435"/>
      <c r="J129" s="433" t="s">
        <v>579</v>
      </c>
      <c r="K129" s="433" t="s">
        <v>580</v>
      </c>
      <c r="L129" s="433" t="s">
        <v>327</v>
      </c>
      <c r="M129" s="433" t="s">
        <v>299</v>
      </c>
      <c r="N129" s="434" t="n">
        <v>44.77</v>
      </c>
      <c r="O129" s="434" t="n">
        <v>274.85</v>
      </c>
    </row>
    <row r="130" customFormat="false" ht="16.5" hidden="false" customHeight="false" outlineLevel="0" collapsed="false">
      <c r="A130" s="433" t="s">
        <v>388</v>
      </c>
      <c r="B130" s="433" t="str">
        <f aca="false">Tabela_NS_S_OUT[[#This Row],[FADN_REG]]&amp;Tabela_NS_S_OUT[[#This Row],[NAZWA]]</f>
        <v>DBobik na nasiona suche</v>
      </c>
      <c r="C130" s="433" t="s">
        <v>389</v>
      </c>
      <c r="D130" s="433" t="s">
        <v>327</v>
      </c>
      <c r="E130" s="433" t="s">
        <v>301</v>
      </c>
      <c r="F130" s="434" t="n">
        <v>22.11</v>
      </c>
      <c r="G130" s="434" t="n">
        <v>77.23</v>
      </c>
      <c r="I130" s="435"/>
      <c r="J130" s="433" t="s">
        <v>581</v>
      </c>
      <c r="K130" s="433" t="s">
        <v>582</v>
      </c>
      <c r="L130" s="433" t="s">
        <v>327</v>
      </c>
      <c r="M130" s="433" t="s">
        <v>299</v>
      </c>
      <c r="N130" s="434" t="n">
        <v>47.79</v>
      </c>
      <c r="O130" s="434" t="n">
        <v>138.65</v>
      </c>
    </row>
    <row r="131" customFormat="false" ht="16.5" hidden="false" customHeight="false" outlineLevel="0" collapsed="false">
      <c r="A131" s="433" t="s">
        <v>390</v>
      </c>
      <c r="B131" s="433" t="str">
        <f aca="false">Tabela_NS_S_OUT[[#This Row],[FADN_REG]]&amp;Tabela_NS_S_OUT[[#This Row],[NAZWA]]</f>
        <v>AŁubin słodki na nasiona suche</v>
      </c>
      <c r="C131" s="433" t="s">
        <v>391</v>
      </c>
      <c r="D131" s="433" t="s">
        <v>327</v>
      </c>
      <c r="E131" s="433" t="s">
        <v>299</v>
      </c>
      <c r="F131" s="434" t="n">
        <v>17.01</v>
      </c>
      <c r="G131" s="434" t="n">
        <v>91.22</v>
      </c>
      <c r="I131" s="435"/>
      <c r="J131" s="433" t="s">
        <v>583</v>
      </c>
      <c r="K131" s="433" t="s">
        <v>584</v>
      </c>
      <c r="L131" s="433" t="s">
        <v>327</v>
      </c>
      <c r="M131" s="433" t="s">
        <v>299</v>
      </c>
      <c r="N131" s="434" t="n">
        <v>22.34</v>
      </c>
      <c r="O131" s="434" t="n">
        <v>159.05</v>
      </c>
    </row>
    <row r="132" customFormat="false" ht="16.5" hidden="false" customHeight="false" outlineLevel="0" collapsed="false">
      <c r="A132" s="433" t="s">
        <v>390</v>
      </c>
      <c r="B132" s="433" t="str">
        <f aca="false">Tabela_NS_S_OUT[[#This Row],[FADN_REG]]&amp;Tabela_NS_S_OUT[[#This Row],[NAZWA]]</f>
        <v>BŁubin słodki na nasiona suche</v>
      </c>
      <c r="C132" s="433" t="s">
        <v>391</v>
      </c>
      <c r="D132" s="433" t="s">
        <v>327</v>
      </c>
      <c r="E132" s="433" t="s">
        <v>3</v>
      </c>
      <c r="F132" s="434" t="n">
        <v>15.12</v>
      </c>
      <c r="G132" s="434" t="n">
        <v>110.16</v>
      </c>
      <c r="I132" s="435"/>
      <c r="J132" s="433" t="s">
        <v>585</v>
      </c>
      <c r="K132" s="433" t="s">
        <v>586</v>
      </c>
      <c r="L132" s="433" t="s">
        <v>327</v>
      </c>
      <c r="M132" s="433" t="s">
        <v>299</v>
      </c>
      <c r="N132" s="434" t="n">
        <v>28.18</v>
      </c>
      <c r="O132" s="434" t="n">
        <v>191.35</v>
      </c>
    </row>
    <row r="133" customFormat="false" ht="16.5" hidden="false" customHeight="false" outlineLevel="0" collapsed="false">
      <c r="A133" s="433" t="s">
        <v>390</v>
      </c>
      <c r="B133" s="433" t="str">
        <f aca="false">Tabela_NS_S_OUT[[#This Row],[FADN_REG]]&amp;Tabela_NS_S_OUT[[#This Row],[NAZWA]]</f>
        <v>CŁubin słodki na nasiona suche</v>
      </c>
      <c r="C133" s="433" t="s">
        <v>391</v>
      </c>
      <c r="D133" s="433" t="s">
        <v>327</v>
      </c>
      <c r="E133" s="433" t="s">
        <v>300</v>
      </c>
      <c r="F133" s="434" t="n">
        <v>13.43</v>
      </c>
      <c r="G133" s="434" t="n">
        <v>116.31</v>
      </c>
      <c r="I133" s="435"/>
      <c r="J133" s="433" t="s">
        <v>587</v>
      </c>
      <c r="K133" s="433" t="s">
        <v>588</v>
      </c>
      <c r="L133" s="433" t="s">
        <v>327</v>
      </c>
      <c r="M133" s="433" t="s">
        <v>299</v>
      </c>
      <c r="N133" s="434" t="n">
        <v>6.13</v>
      </c>
      <c r="O133" s="434" t="n">
        <v>545.14</v>
      </c>
    </row>
    <row r="134" customFormat="false" ht="16.5" hidden="false" customHeight="false" outlineLevel="0" collapsed="false">
      <c r="A134" s="433" t="s">
        <v>390</v>
      </c>
      <c r="B134" s="433" t="str">
        <f aca="false">Tabela_NS_S_OUT[[#This Row],[FADN_REG]]&amp;Tabela_NS_S_OUT[[#This Row],[NAZWA]]</f>
        <v>DŁubin słodki na nasiona suche</v>
      </c>
      <c r="C134" s="433" t="s">
        <v>391</v>
      </c>
      <c r="D134" s="433" t="s">
        <v>327</v>
      </c>
      <c r="E134" s="433" t="s">
        <v>301</v>
      </c>
      <c r="F134" s="434" t="n">
        <v>13.61</v>
      </c>
      <c r="G134" s="434" t="n">
        <v>130.63</v>
      </c>
      <c r="I134" s="435"/>
      <c r="J134" s="433" t="s">
        <v>589</v>
      </c>
      <c r="K134" s="433" t="s">
        <v>590</v>
      </c>
      <c r="L134" s="433" t="s">
        <v>327</v>
      </c>
      <c r="M134" s="433" t="s">
        <v>299</v>
      </c>
      <c r="N134" s="434" t="n">
        <v>30.1</v>
      </c>
      <c r="O134" s="434" t="n">
        <v>1199.86</v>
      </c>
    </row>
    <row r="135" customFormat="false" ht="16.5" hidden="false" customHeight="false" outlineLevel="0" collapsed="false">
      <c r="A135" s="433" t="s">
        <v>392</v>
      </c>
      <c r="B135" s="433" t="str">
        <f aca="false">Tabela_NS_S_OUT[[#This Row],[FADN_REG]]&amp;Tabela_NS_S_OUT[[#This Row],[NAZWA]]</f>
        <v>AWyka ogółem na nasiona suche</v>
      </c>
      <c r="C135" s="433" t="s">
        <v>393</v>
      </c>
      <c r="D135" s="433" t="s">
        <v>327</v>
      </c>
      <c r="E135" s="433" t="s">
        <v>299</v>
      </c>
      <c r="F135" s="434" t="n">
        <v>22.7</v>
      </c>
      <c r="G135" s="434" t="n">
        <v>168.15</v>
      </c>
      <c r="I135" s="435"/>
      <c r="J135" s="433" t="s">
        <v>591</v>
      </c>
      <c r="K135" s="433" t="s">
        <v>592</v>
      </c>
      <c r="L135" s="433" t="s">
        <v>327</v>
      </c>
      <c r="M135" s="433" t="s">
        <v>299</v>
      </c>
      <c r="N135" s="434" t="n">
        <v>17.45</v>
      </c>
      <c r="O135" s="434" t="n">
        <v>441.22</v>
      </c>
    </row>
    <row r="136" customFormat="false" ht="16.5" hidden="false" customHeight="false" outlineLevel="0" collapsed="false">
      <c r="A136" s="433" t="s">
        <v>392</v>
      </c>
      <c r="B136" s="433" t="str">
        <f aca="false">Tabela_NS_S_OUT[[#This Row],[FADN_REG]]&amp;Tabela_NS_S_OUT[[#This Row],[NAZWA]]</f>
        <v>BWyka ogółem na nasiona suche</v>
      </c>
      <c r="C136" s="433" t="s">
        <v>393</v>
      </c>
      <c r="D136" s="433" t="s">
        <v>327</v>
      </c>
      <c r="E136" s="433" t="s">
        <v>3</v>
      </c>
      <c r="F136" s="434" t="n">
        <v>10.41</v>
      </c>
      <c r="G136" s="434" t="n">
        <v>163.6</v>
      </c>
      <c r="I136" s="435"/>
      <c r="J136" s="433" t="s">
        <v>593</v>
      </c>
      <c r="K136" s="433" t="s">
        <v>594</v>
      </c>
      <c r="L136" s="433"/>
      <c r="M136" s="433" t="s">
        <v>299</v>
      </c>
      <c r="N136" s="434" t="n">
        <v>1</v>
      </c>
      <c r="O136" s="434" t="n">
        <v>3800.72</v>
      </c>
    </row>
    <row r="137" customFormat="false" ht="16.5" hidden="false" customHeight="false" outlineLevel="0" collapsed="false">
      <c r="A137" s="433" t="s">
        <v>392</v>
      </c>
      <c r="B137" s="433" t="str">
        <f aca="false">Tabela_NS_S_OUT[[#This Row],[FADN_REG]]&amp;Tabela_NS_S_OUT[[#This Row],[NAZWA]]</f>
        <v>CWyka ogółem na nasiona suche</v>
      </c>
      <c r="C137" s="433" t="s">
        <v>393</v>
      </c>
      <c r="D137" s="433" t="s">
        <v>327</v>
      </c>
      <c r="E137" s="433" t="s">
        <v>300</v>
      </c>
      <c r="F137" s="434" t="n">
        <v>11.48</v>
      </c>
      <c r="G137" s="434" t="n">
        <v>140.13</v>
      </c>
      <c r="I137" s="435"/>
      <c r="J137" s="433" t="s">
        <v>595</v>
      </c>
      <c r="K137" s="433" t="s">
        <v>596</v>
      </c>
      <c r="L137" s="433"/>
      <c r="M137" s="433" t="s">
        <v>299</v>
      </c>
      <c r="N137" s="434" t="n">
        <v>1</v>
      </c>
      <c r="O137" s="434" t="n">
        <v>2568.84</v>
      </c>
    </row>
    <row r="138" customFormat="false" ht="16.5" hidden="false" customHeight="false" outlineLevel="0" collapsed="false">
      <c r="A138" s="433" t="s">
        <v>392</v>
      </c>
      <c r="B138" s="433" t="str">
        <f aca="false">Tabela_NS_S_OUT[[#This Row],[FADN_REG]]&amp;Tabela_NS_S_OUT[[#This Row],[NAZWA]]</f>
        <v>DWyka ogółem na nasiona suche</v>
      </c>
      <c r="C138" s="433" t="s">
        <v>393</v>
      </c>
      <c r="D138" s="433" t="s">
        <v>327</v>
      </c>
      <c r="E138" s="433" t="s">
        <v>301</v>
      </c>
      <c r="F138" s="434" t="n">
        <v>15.45</v>
      </c>
      <c r="G138" s="434" t="n">
        <v>166.16</v>
      </c>
      <c r="I138" s="435"/>
      <c r="J138" s="433" t="s">
        <v>597</v>
      </c>
      <c r="K138" s="433" t="s">
        <v>598</v>
      </c>
      <c r="L138" s="433"/>
      <c r="M138" s="433" t="s">
        <v>299</v>
      </c>
      <c r="N138" s="434" t="n">
        <v>1</v>
      </c>
      <c r="O138" s="434" t="n">
        <v>12736.34</v>
      </c>
    </row>
    <row r="139" customFormat="false" ht="16.5" hidden="false" customHeight="false" outlineLevel="0" collapsed="false">
      <c r="A139" s="433" t="s">
        <v>394</v>
      </c>
      <c r="B139" s="433" t="str">
        <f aca="false">Tabela_NS_S_OUT[[#This Row],[FADN_REG]]&amp;Tabela_NS_S_OUT[[#This Row],[NAZWA]]</f>
        <v>AWyka jara na nasiona suche</v>
      </c>
      <c r="C139" s="433" t="s">
        <v>395</v>
      </c>
      <c r="D139" s="433" t="s">
        <v>327</v>
      </c>
      <c r="E139" s="433" t="s">
        <v>299</v>
      </c>
      <c r="F139" s="434" t="n">
        <v>22.7</v>
      </c>
      <c r="G139" s="434" t="n">
        <v>168.15</v>
      </c>
      <c r="I139" s="435"/>
      <c r="J139" s="433" t="s">
        <v>599</v>
      </c>
      <c r="K139" s="433" t="s">
        <v>600</v>
      </c>
      <c r="L139" s="433"/>
      <c r="M139" s="433" t="s">
        <v>299</v>
      </c>
      <c r="N139" s="434" t="n">
        <v>1</v>
      </c>
      <c r="O139" s="434" t="n">
        <v>14016.96</v>
      </c>
    </row>
    <row r="140" customFormat="false" ht="16.5" hidden="false" customHeight="false" outlineLevel="0" collapsed="false">
      <c r="A140" s="433" t="s">
        <v>394</v>
      </c>
      <c r="B140" s="433" t="str">
        <f aca="false">Tabela_NS_S_OUT[[#This Row],[FADN_REG]]&amp;Tabela_NS_S_OUT[[#This Row],[NAZWA]]</f>
        <v>BWyka jara na nasiona suche</v>
      </c>
      <c r="C140" s="433" t="s">
        <v>395</v>
      </c>
      <c r="D140" s="433" t="s">
        <v>327</v>
      </c>
      <c r="E140" s="433" t="s">
        <v>3</v>
      </c>
      <c r="F140" s="434" t="n">
        <v>10.56</v>
      </c>
      <c r="G140" s="434" t="n">
        <v>163.81</v>
      </c>
      <c r="I140" s="435"/>
      <c r="J140" s="433" t="s">
        <v>601</v>
      </c>
      <c r="K140" s="433" t="s">
        <v>602</v>
      </c>
      <c r="L140" s="433"/>
      <c r="M140" s="433" t="s">
        <v>299</v>
      </c>
      <c r="N140" s="434" t="n">
        <v>1</v>
      </c>
      <c r="O140" s="434" t="n">
        <v>169844.05</v>
      </c>
    </row>
    <row r="141" customFormat="false" ht="16.5" hidden="false" customHeight="false" outlineLevel="0" collapsed="false">
      <c r="A141" s="433" t="s">
        <v>394</v>
      </c>
      <c r="B141" s="433" t="str">
        <f aca="false">Tabela_NS_S_OUT[[#This Row],[FADN_REG]]&amp;Tabela_NS_S_OUT[[#This Row],[NAZWA]]</f>
        <v>CWyka jara na nasiona suche</v>
      </c>
      <c r="C141" s="433" t="s">
        <v>395</v>
      </c>
      <c r="D141" s="433" t="s">
        <v>327</v>
      </c>
      <c r="E141" s="433" t="s">
        <v>300</v>
      </c>
      <c r="F141" s="434" t="n">
        <v>11.49</v>
      </c>
      <c r="G141" s="434" t="n">
        <v>139.55</v>
      </c>
      <c r="I141" s="435"/>
      <c r="J141" s="433" t="s">
        <v>603</v>
      </c>
      <c r="K141" s="433" t="s">
        <v>604</v>
      </c>
      <c r="L141" s="433"/>
      <c r="M141" s="433" t="s">
        <v>299</v>
      </c>
      <c r="N141" s="434" t="n">
        <v>1</v>
      </c>
      <c r="O141" s="434" t="n">
        <v>11195.92</v>
      </c>
    </row>
    <row r="142" customFormat="false" ht="16.5" hidden="false" customHeight="false" outlineLevel="0" collapsed="false">
      <c r="A142" s="433" t="s">
        <v>394</v>
      </c>
      <c r="B142" s="433" t="str">
        <f aca="false">Tabela_NS_S_OUT[[#This Row],[FADN_REG]]&amp;Tabela_NS_S_OUT[[#This Row],[NAZWA]]</f>
        <v>DWyka jara na nasiona suche</v>
      </c>
      <c r="C142" s="433" t="s">
        <v>395</v>
      </c>
      <c r="D142" s="433" t="s">
        <v>327</v>
      </c>
      <c r="E142" s="433" t="s">
        <v>301</v>
      </c>
      <c r="F142" s="434" t="n">
        <v>15.19</v>
      </c>
      <c r="G142" s="434" t="n">
        <v>168.94</v>
      </c>
      <c r="I142" s="435"/>
      <c r="J142" s="433" t="s">
        <v>605</v>
      </c>
      <c r="K142" s="433" t="s">
        <v>606</v>
      </c>
      <c r="L142" s="433"/>
      <c r="M142" s="433" t="s">
        <v>299</v>
      </c>
      <c r="N142" s="434" t="n">
        <v>1</v>
      </c>
      <c r="O142" s="434" t="n">
        <v>11078.95</v>
      </c>
    </row>
    <row r="143" customFormat="false" ht="16.5" hidden="false" customHeight="false" outlineLevel="0" collapsed="false">
      <c r="A143" s="433" t="s">
        <v>396</v>
      </c>
      <c r="B143" s="433" t="str">
        <f aca="false">Tabela_NS_S_OUT[[#This Row],[FADN_REG]]&amp;Tabela_NS_S_OUT[[#This Row],[NAZWA]]</f>
        <v>ASeradela na nasiona suche</v>
      </c>
      <c r="C143" s="433" t="s">
        <v>397</v>
      </c>
      <c r="D143" s="433" t="s">
        <v>327</v>
      </c>
      <c r="E143" s="433" t="s">
        <v>299</v>
      </c>
      <c r="F143" s="434" t="n">
        <v>8.61</v>
      </c>
      <c r="G143" s="434" t="n">
        <v>378.94</v>
      </c>
      <c r="I143" s="435"/>
      <c r="J143" s="433" t="s">
        <v>607</v>
      </c>
      <c r="K143" s="433" t="s">
        <v>608</v>
      </c>
      <c r="L143" s="433"/>
      <c r="M143" s="433" t="s">
        <v>299</v>
      </c>
      <c r="N143" s="434" t="n">
        <v>1</v>
      </c>
      <c r="O143" s="434" t="n">
        <v>169844.05</v>
      </c>
    </row>
    <row r="144" customFormat="false" ht="16.5" hidden="false" customHeight="false" outlineLevel="0" collapsed="false">
      <c r="A144" s="433" t="s">
        <v>396</v>
      </c>
      <c r="B144" s="433" t="str">
        <f aca="false">Tabela_NS_S_OUT[[#This Row],[FADN_REG]]&amp;Tabela_NS_S_OUT[[#This Row],[NAZWA]]</f>
        <v>BSeradela na nasiona suche</v>
      </c>
      <c r="C144" s="433" t="s">
        <v>397</v>
      </c>
      <c r="D144" s="433" t="s">
        <v>327</v>
      </c>
      <c r="E144" s="433" t="s">
        <v>3</v>
      </c>
      <c r="F144" s="434" t="n">
        <v>6.12</v>
      </c>
      <c r="G144" s="434" t="n">
        <v>352.95</v>
      </c>
      <c r="I144" s="435"/>
      <c r="J144" s="433" t="s">
        <v>609</v>
      </c>
      <c r="K144" s="433" t="s">
        <v>610</v>
      </c>
      <c r="L144" s="433"/>
      <c r="M144" s="433" t="s">
        <v>299</v>
      </c>
      <c r="N144" s="434" t="n">
        <v>1</v>
      </c>
      <c r="O144" s="434" t="n">
        <v>167761.65</v>
      </c>
    </row>
    <row r="145" customFormat="false" ht="16.5" hidden="false" customHeight="false" outlineLevel="0" collapsed="false">
      <c r="A145" s="433" t="s">
        <v>396</v>
      </c>
      <c r="B145" s="433" t="str">
        <f aca="false">Tabela_NS_S_OUT[[#This Row],[FADN_REG]]&amp;Tabela_NS_S_OUT[[#This Row],[NAZWA]]</f>
        <v>CSeradela na nasiona suche</v>
      </c>
      <c r="C145" s="433" t="s">
        <v>397</v>
      </c>
      <c r="D145" s="433" t="s">
        <v>327</v>
      </c>
      <c r="E145" s="433" t="s">
        <v>300</v>
      </c>
      <c r="F145" s="434" t="n">
        <v>4.55</v>
      </c>
      <c r="G145" s="434" t="n">
        <v>423.47</v>
      </c>
      <c r="I145" s="435"/>
      <c r="J145" s="433" t="s">
        <v>611</v>
      </c>
      <c r="K145" s="433" t="s">
        <v>612</v>
      </c>
      <c r="L145" s="433"/>
      <c r="M145" s="433" t="s">
        <v>299</v>
      </c>
      <c r="N145" s="434" t="n">
        <v>1</v>
      </c>
      <c r="O145" s="434" t="n">
        <v>476752.48</v>
      </c>
    </row>
    <row r="146" customFormat="false" ht="16.5" hidden="false" customHeight="false" outlineLevel="0" collapsed="false">
      <c r="A146" s="433" t="s">
        <v>396</v>
      </c>
      <c r="B146" s="433" t="str">
        <f aca="false">Tabela_NS_S_OUT[[#This Row],[FADN_REG]]&amp;Tabela_NS_S_OUT[[#This Row],[NAZWA]]</f>
        <v>DSeradela na nasiona suche</v>
      </c>
      <c r="C146" s="433" t="s">
        <v>397</v>
      </c>
      <c r="D146" s="433" t="s">
        <v>327</v>
      </c>
      <c r="E146" s="433" t="s">
        <v>301</v>
      </c>
      <c r="F146" s="434" t="n">
        <v>5.72</v>
      </c>
      <c r="G146" s="434" t="n">
        <v>275.48</v>
      </c>
      <c r="I146" s="435"/>
      <c r="J146" s="433" t="s">
        <v>613</v>
      </c>
      <c r="K146" s="433" t="s">
        <v>614</v>
      </c>
      <c r="L146" s="433"/>
      <c r="M146" s="433" t="s">
        <v>299</v>
      </c>
      <c r="N146" s="434" t="n">
        <v>1</v>
      </c>
      <c r="O146" s="434" t="n">
        <v>34119.52</v>
      </c>
    </row>
    <row r="147" customFormat="false" ht="16.5" hidden="false" customHeight="false" outlineLevel="0" collapsed="false">
      <c r="A147" s="433" t="s">
        <v>398</v>
      </c>
      <c r="B147" s="433" t="str">
        <f aca="false">Tabela_NS_S_OUT[[#This Row],[FADN_REG]]&amp;Tabela_NS_S_OUT[[#This Row],[NAZWA]]</f>
        <v>APozostałe strączkowe pastewne na nasiona suche</v>
      </c>
      <c r="C147" s="433" t="s">
        <v>399</v>
      </c>
      <c r="D147" s="433" t="s">
        <v>327</v>
      </c>
      <c r="E147" s="433" t="s">
        <v>299</v>
      </c>
      <c r="F147" s="434" t="n">
        <v>20.55</v>
      </c>
      <c r="G147" s="434" t="n">
        <v>79.66</v>
      </c>
      <c r="I147" s="435"/>
      <c r="J147" s="433" t="s">
        <v>615</v>
      </c>
      <c r="K147" s="433" t="s">
        <v>616</v>
      </c>
      <c r="L147" s="433"/>
      <c r="M147" s="433" t="s">
        <v>299</v>
      </c>
      <c r="N147" s="434" t="n">
        <v>1</v>
      </c>
      <c r="O147" s="434" t="n">
        <v>33067.36</v>
      </c>
    </row>
    <row r="148" customFormat="false" ht="16.5" hidden="false" customHeight="false" outlineLevel="0" collapsed="false">
      <c r="A148" s="433" t="s">
        <v>398</v>
      </c>
      <c r="B148" s="433" t="str">
        <f aca="false">Tabela_NS_S_OUT[[#This Row],[FADN_REG]]&amp;Tabela_NS_S_OUT[[#This Row],[NAZWA]]</f>
        <v>BPozostałe strączkowe pastewne na nasiona suche</v>
      </c>
      <c r="C148" s="433" t="s">
        <v>399</v>
      </c>
      <c r="D148" s="433" t="s">
        <v>327</v>
      </c>
      <c r="E148" s="433" t="s">
        <v>3</v>
      </c>
      <c r="F148" s="434" t="n">
        <v>16.29</v>
      </c>
      <c r="G148" s="434" t="n">
        <v>82.7</v>
      </c>
      <c r="I148" s="435"/>
      <c r="J148" s="433" t="s">
        <v>617</v>
      </c>
      <c r="K148" s="433" t="s">
        <v>618</v>
      </c>
      <c r="L148" s="433"/>
      <c r="M148" s="433" t="s">
        <v>299</v>
      </c>
      <c r="N148" s="434" t="n">
        <v>1</v>
      </c>
      <c r="O148" s="434" t="n">
        <v>3466.98</v>
      </c>
    </row>
    <row r="149" customFormat="false" ht="16.5" hidden="false" customHeight="false" outlineLevel="0" collapsed="false">
      <c r="A149" s="433" t="s">
        <v>398</v>
      </c>
      <c r="B149" s="433" t="str">
        <f aca="false">Tabela_NS_S_OUT[[#This Row],[FADN_REG]]&amp;Tabela_NS_S_OUT[[#This Row],[NAZWA]]</f>
        <v>CPozostałe strączkowe pastewne na nasiona suche</v>
      </c>
      <c r="C149" s="433" t="s">
        <v>399</v>
      </c>
      <c r="D149" s="433" t="s">
        <v>327</v>
      </c>
      <c r="E149" s="433" t="s">
        <v>300</v>
      </c>
      <c r="F149" s="434" t="n">
        <v>14.98</v>
      </c>
      <c r="G149" s="434" t="n">
        <v>96.93</v>
      </c>
      <c r="I149" s="435"/>
      <c r="J149" s="433" t="s">
        <v>619</v>
      </c>
      <c r="K149" s="433" t="s">
        <v>620</v>
      </c>
      <c r="L149" s="433" t="s">
        <v>524</v>
      </c>
      <c r="M149" s="433" t="s">
        <v>299</v>
      </c>
      <c r="N149" s="434" t="n">
        <v>79656.48</v>
      </c>
      <c r="O149" s="434" t="n">
        <v>6.33</v>
      </c>
    </row>
    <row r="150" customFormat="false" ht="16.5" hidden="false" customHeight="false" outlineLevel="0" collapsed="false">
      <c r="A150" s="433" t="s">
        <v>398</v>
      </c>
      <c r="B150" s="433" t="str">
        <f aca="false">Tabela_NS_S_OUT[[#This Row],[FADN_REG]]&amp;Tabela_NS_S_OUT[[#This Row],[NAZWA]]</f>
        <v>DPozostałe strączkowe pastewne na nasiona suche</v>
      </c>
      <c r="C150" s="433" t="s">
        <v>399</v>
      </c>
      <c r="D150" s="433" t="s">
        <v>327</v>
      </c>
      <c r="E150" s="433" t="s">
        <v>301</v>
      </c>
      <c r="F150" s="434" t="n">
        <v>19.42</v>
      </c>
      <c r="G150" s="434" t="n">
        <v>152.3</v>
      </c>
      <c r="I150" s="435"/>
      <c r="J150" s="433" t="s">
        <v>621</v>
      </c>
      <c r="K150" s="433" t="s">
        <v>622</v>
      </c>
      <c r="L150" s="433" t="s">
        <v>623</v>
      </c>
      <c r="M150" s="433" t="s">
        <v>299</v>
      </c>
      <c r="N150" s="434" t="n">
        <v>622.34</v>
      </c>
      <c r="O150" s="434" t="n">
        <v>6.54</v>
      </c>
    </row>
    <row r="151" customFormat="false" ht="16.5" hidden="false" customHeight="false" outlineLevel="0" collapsed="false">
      <c r="A151" s="433" t="s">
        <v>400</v>
      </c>
      <c r="B151" s="433" t="str">
        <f aca="false">Tabela_NS_S_OUT[[#This Row],[FADN_REG]]&amp;Tabela_NS_S_OUT[[#This Row],[NAZWA]]</f>
        <v>AMieszanki strączkowych z innymi roślinami ogółem na nasiona suche</v>
      </c>
      <c r="C151" s="433" t="s">
        <v>401</v>
      </c>
      <c r="D151" s="433" t="s">
        <v>327</v>
      </c>
      <c r="E151" s="433" t="s">
        <v>299</v>
      </c>
      <c r="F151" s="434" t="n">
        <v>35.88</v>
      </c>
      <c r="G151" s="434" t="n">
        <v>59.24</v>
      </c>
      <c r="I151" s="435"/>
      <c r="J151" s="433" t="s">
        <v>624</v>
      </c>
      <c r="K151" s="433" t="s">
        <v>625</v>
      </c>
      <c r="L151" s="433" t="s">
        <v>623</v>
      </c>
      <c r="M151" s="433" t="s">
        <v>299</v>
      </c>
      <c r="N151" s="434" t="n">
        <v>531.11</v>
      </c>
      <c r="O151" s="434" t="n">
        <v>5.82</v>
      </c>
    </row>
    <row r="152" customFormat="false" ht="16.5" hidden="false" customHeight="false" outlineLevel="0" collapsed="false">
      <c r="A152" s="433" t="s">
        <v>400</v>
      </c>
      <c r="B152" s="433" t="str">
        <f aca="false">Tabela_NS_S_OUT[[#This Row],[FADN_REG]]&amp;Tabela_NS_S_OUT[[#This Row],[NAZWA]]</f>
        <v>BMieszanki strączkowych z innymi roślinami ogółem na nasiona suche</v>
      </c>
      <c r="C152" s="433" t="s">
        <v>401</v>
      </c>
      <c r="D152" s="433" t="s">
        <v>327</v>
      </c>
      <c r="E152" s="433" t="s">
        <v>3</v>
      </c>
      <c r="F152" s="434" t="n">
        <v>42.38</v>
      </c>
      <c r="G152" s="434" t="n">
        <v>62.66</v>
      </c>
      <c r="I152" s="435"/>
      <c r="J152" s="433" t="s">
        <v>626</v>
      </c>
      <c r="K152" s="433" t="s">
        <v>627</v>
      </c>
      <c r="L152" s="433" t="s">
        <v>623</v>
      </c>
      <c r="M152" s="433" t="s">
        <v>299</v>
      </c>
      <c r="N152" s="434" t="n">
        <v>534.04</v>
      </c>
      <c r="O152" s="434" t="n">
        <v>6.66</v>
      </c>
    </row>
    <row r="153" customFormat="false" ht="16.5" hidden="false" customHeight="false" outlineLevel="0" collapsed="false">
      <c r="A153" s="433" t="s">
        <v>400</v>
      </c>
      <c r="B153" s="433" t="str">
        <f aca="false">Tabela_NS_S_OUT[[#This Row],[FADN_REG]]&amp;Tabela_NS_S_OUT[[#This Row],[NAZWA]]</f>
        <v>CMieszanki strączkowych z innymi roślinami ogółem na nasiona suche</v>
      </c>
      <c r="C153" s="433" t="s">
        <v>401</v>
      </c>
      <c r="D153" s="433" t="s">
        <v>327</v>
      </c>
      <c r="E153" s="433" t="s">
        <v>300</v>
      </c>
      <c r="F153" s="434" t="n">
        <v>34.85</v>
      </c>
      <c r="G153" s="434" t="n">
        <v>63</v>
      </c>
      <c r="I153" s="435"/>
      <c r="J153" s="433" t="s">
        <v>628</v>
      </c>
      <c r="K153" s="433" t="s">
        <v>629</v>
      </c>
      <c r="L153" s="433" t="s">
        <v>623</v>
      </c>
      <c r="M153" s="433" t="s">
        <v>299</v>
      </c>
      <c r="N153" s="434" t="n">
        <v>435.15</v>
      </c>
      <c r="O153" s="434" t="n">
        <v>6.32</v>
      </c>
    </row>
    <row r="154" customFormat="false" ht="16.5" hidden="false" customHeight="false" outlineLevel="0" collapsed="false">
      <c r="A154" s="433" t="s">
        <v>400</v>
      </c>
      <c r="B154" s="433" t="str">
        <f aca="false">Tabela_NS_S_OUT[[#This Row],[FADN_REG]]&amp;Tabela_NS_S_OUT[[#This Row],[NAZWA]]</f>
        <v>DMieszanki strączkowych z innymi roślinami ogółem na nasiona suche</v>
      </c>
      <c r="C154" s="433" t="s">
        <v>401</v>
      </c>
      <c r="D154" s="433" t="s">
        <v>327</v>
      </c>
      <c r="E154" s="433" t="s">
        <v>301</v>
      </c>
      <c r="F154" s="434" t="n">
        <v>38.59</v>
      </c>
      <c r="G154" s="434" t="n">
        <v>68.71</v>
      </c>
      <c r="I154" s="435"/>
      <c r="J154" s="433" t="s">
        <v>630</v>
      </c>
      <c r="K154" s="433" t="s">
        <v>631</v>
      </c>
      <c r="L154" s="433" t="s">
        <v>623</v>
      </c>
      <c r="M154" s="433" t="s">
        <v>299</v>
      </c>
      <c r="N154" s="434" t="n">
        <v>224</v>
      </c>
      <c r="O154" s="434" t="n">
        <v>8.18</v>
      </c>
    </row>
    <row r="155" customFormat="false" ht="16.5" hidden="false" customHeight="false" outlineLevel="0" collapsed="false">
      <c r="A155" s="433" t="s">
        <v>402</v>
      </c>
      <c r="B155" s="433" t="str">
        <f aca="false">Tabela_NS_S_OUT[[#This Row],[FADN_REG]]&amp;Tabela_NS_S_OUT[[#This Row],[NAZWA]]</f>
        <v>AMieszanki strączkowych z innymi roślinami jare na nasiona suche</v>
      </c>
      <c r="C155" s="433" t="s">
        <v>403</v>
      </c>
      <c r="D155" s="433" t="s">
        <v>327</v>
      </c>
      <c r="E155" s="433" t="s">
        <v>299</v>
      </c>
      <c r="F155" s="434" t="n">
        <v>35.75</v>
      </c>
      <c r="G155" s="434" t="n">
        <v>59.23</v>
      </c>
      <c r="I155" s="435"/>
      <c r="J155" s="433" t="s">
        <v>632</v>
      </c>
      <c r="K155" s="433" t="s">
        <v>633</v>
      </c>
      <c r="L155" s="433" t="s">
        <v>623</v>
      </c>
      <c r="M155" s="433" t="s">
        <v>299</v>
      </c>
      <c r="N155" s="434" t="n">
        <v>89.57</v>
      </c>
      <c r="O155" s="434" t="n">
        <v>8.22</v>
      </c>
    </row>
    <row r="156" customFormat="false" ht="16.5" hidden="false" customHeight="false" outlineLevel="0" collapsed="false">
      <c r="A156" s="433" t="s">
        <v>402</v>
      </c>
      <c r="B156" s="433" t="str">
        <f aca="false">Tabela_NS_S_OUT[[#This Row],[FADN_REG]]&amp;Tabela_NS_S_OUT[[#This Row],[NAZWA]]</f>
        <v>BMieszanki strączkowych z innymi roślinami jare na nasiona suche</v>
      </c>
      <c r="C156" s="433" t="s">
        <v>403</v>
      </c>
      <c r="D156" s="433" t="s">
        <v>327</v>
      </c>
      <c r="E156" s="433" t="s">
        <v>3</v>
      </c>
      <c r="F156" s="434" t="n">
        <v>42.39</v>
      </c>
      <c r="G156" s="434" t="n">
        <v>62.67</v>
      </c>
      <c r="I156" s="435"/>
      <c r="J156" s="433" t="s">
        <v>634</v>
      </c>
      <c r="K156" s="433" t="s">
        <v>635</v>
      </c>
      <c r="L156" s="433" t="s">
        <v>623</v>
      </c>
      <c r="M156" s="433" t="s">
        <v>299</v>
      </c>
      <c r="N156" s="434" t="n">
        <v>56.33</v>
      </c>
      <c r="O156" s="434" t="n">
        <v>3.02</v>
      </c>
    </row>
    <row r="157" customFormat="false" ht="16.5" hidden="false" customHeight="false" outlineLevel="0" collapsed="false">
      <c r="A157" s="433" t="s">
        <v>402</v>
      </c>
      <c r="B157" s="433" t="str">
        <f aca="false">Tabela_NS_S_OUT[[#This Row],[FADN_REG]]&amp;Tabela_NS_S_OUT[[#This Row],[NAZWA]]</f>
        <v>CMieszanki strączkowych z innymi roślinami jare na nasiona suche</v>
      </c>
      <c r="C157" s="433" t="s">
        <v>403</v>
      </c>
      <c r="D157" s="433" t="s">
        <v>327</v>
      </c>
      <c r="E157" s="433" t="s">
        <v>300</v>
      </c>
      <c r="F157" s="434" t="n">
        <v>34.85</v>
      </c>
      <c r="G157" s="434" t="n">
        <v>63</v>
      </c>
      <c r="I157" s="435"/>
      <c r="J157" s="433" t="s">
        <v>636</v>
      </c>
      <c r="K157" s="433" t="s">
        <v>637</v>
      </c>
      <c r="L157" s="433" t="s">
        <v>623</v>
      </c>
      <c r="M157" s="433" t="s">
        <v>299</v>
      </c>
      <c r="N157" s="434" t="n">
        <v>22.47</v>
      </c>
      <c r="O157" s="434" t="n">
        <v>9.07</v>
      </c>
    </row>
    <row r="158" customFormat="false" ht="16.5" hidden="false" customHeight="false" outlineLevel="0" collapsed="false">
      <c r="A158" s="433" t="s">
        <v>402</v>
      </c>
      <c r="B158" s="433" t="str">
        <f aca="false">Tabela_NS_S_OUT[[#This Row],[FADN_REG]]&amp;Tabela_NS_S_OUT[[#This Row],[NAZWA]]</f>
        <v>DMieszanki strączkowych z innymi roślinami jare na nasiona suche</v>
      </c>
      <c r="C158" s="433" t="s">
        <v>403</v>
      </c>
      <c r="D158" s="433" t="s">
        <v>327</v>
      </c>
      <c r="E158" s="433" t="s">
        <v>301</v>
      </c>
      <c r="F158" s="434" t="n">
        <v>38.79</v>
      </c>
      <c r="G158" s="434" t="n">
        <v>68.52</v>
      </c>
      <c r="I158" s="435"/>
      <c r="J158" s="433" t="s">
        <v>638</v>
      </c>
      <c r="K158" s="433" t="s">
        <v>639</v>
      </c>
      <c r="L158" s="433" t="s">
        <v>623</v>
      </c>
      <c r="M158" s="433" t="s">
        <v>299</v>
      </c>
      <c r="N158" s="434" t="n">
        <v>36.71</v>
      </c>
      <c r="O158" s="434" t="n">
        <v>5.52</v>
      </c>
    </row>
    <row r="159" customFormat="false" ht="16.5" hidden="false" customHeight="false" outlineLevel="0" collapsed="false">
      <c r="A159" s="433" t="s">
        <v>404</v>
      </c>
      <c r="B159" s="433" t="str">
        <f aca="false">Tabela_NS_S_OUT[[#This Row],[FADN_REG]]&amp;Tabela_NS_S_OUT[[#This Row],[NAZWA]]</f>
        <v>ARośliny przemysłowe</v>
      </c>
      <c r="C159" s="433" t="s">
        <v>405</v>
      </c>
      <c r="D159" s="433" t="s">
        <v>327</v>
      </c>
      <c r="E159" s="433" t="s">
        <v>299</v>
      </c>
      <c r="F159" s="434" t="n">
        <v>86.56</v>
      </c>
      <c r="G159" s="434" t="n">
        <v>63.06</v>
      </c>
      <c r="I159" s="435"/>
      <c r="J159" s="433" t="s">
        <v>640</v>
      </c>
      <c r="K159" s="433" t="s">
        <v>641</v>
      </c>
      <c r="L159" s="433" t="s">
        <v>623</v>
      </c>
      <c r="M159" s="433" t="s">
        <v>299</v>
      </c>
      <c r="N159" s="434" t="n">
        <v>15.32</v>
      </c>
      <c r="O159" s="434" t="n">
        <v>6.76</v>
      </c>
    </row>
    <row r="160" customFormat="false" ht="16.5" hidden="false" customHeight="false" outlineLevel="0" collapsed="false">
      <c r="A160" s="433" t="s">
        <v>404</v>
      </c>
      <c r="B160" s="433" t="str">
        <f aca="false">Tabela_NS_S_OUT[[#This Row],[FADN_REG]]&amp;Tabela_NS_S_OUT[[#This Row],[NAZWA]]</f>
        <v>BRośliny przemysłowe</v>
      </c>
      <c r="C160" s="433" t="s">
        <v>405</v>
      </c>
      <c r="D160" s="433" t="s">
        <v>327</v>
      </c>
      <c r="E160" s="433" t="s">
        <v>3</v>
      </c>
      <c r="F160" s="434" t="n">
        <v>147.29</v>
      </c>
      <c r="G160" s="434" t="n">
        <v>37.3</v>
      </c>
      <c r="I160" s="435"/>
      <c r="J160" s="433" t="s">
        <v>642</v>
      </c>
      <c r="K160" s="433" t="s">
        <v>643</v>
      </c>
      <c r="L160" s="433" t="s">
        <v>623</v>
      </c>
      <c r="M160" s="433" t="s">
        <v>299</v>
      </c>
      <c r="N160" s="434" t="n">
        <v>108.93</v>
      </c>
      <c r="O160" s="434" t="n">
        <v>4.89</v>
      </c>
    </row>
    <row r="161" customFormat="false" ht="16.5" hidden="false" customHeight="false" outlineLevel="0" collapsed="false">
      <c r="A161" s="433" t="s">
        <v>404</v>
      </c>
      <c r="B161" s="433" t="str">
        <f aca="false">Tabela_NS_S_OUT[[#This Row],[FADN_REG]]&amp;Tabela_NS_S_OUT[[#This Row],[NAZWA]]</f>
        <v>CRośliny przemysłowe</v>
      </c>
      <c r="C161" s="433" t="s">
        <v>405</v>
      </c>
      <c r="D161" s="433" t="s">
        <v>327</v>
      </c>
      <c r="E161" s="433" t="s">
        <v>300</v>
      </c>
      <c r="F161" s="434" t="n">
        <v>149.42</v>
      </c>
      <c r="G161" s="434" t="n">
        <v>36.2</v>
      </c>
      <c r="I161" s="435"/>
      <c r="J161" s="433" t="s">
        <v>644</v>
      </c>
      <c r="K161" s="433" t="s">
        <v>645</v>
      </c>
      <c r="L161" s="433" t="s">
        <v>623</v>
      </c>
      <c r="M161" s="433" t="s">
        <v>299</v>
      </c>
      <c r="N161" s="434" t="n">
        <v>31.6</v>
      </c>
      <c r="O161" s="434" t="n">
        <v>6.96</v>
      </c>
    </row>
    <row r="162" customFormat="false" ht="16.5" hidden="false" customHeight="false" outlineLevel="0" collapsed="false">
      <c r="A162" s="433" t="s">
        <v>404</v>
      </c>
      <c r="B162" s="433" t="str">
        <f aca="false">Tabela_NS_S_OUT[[#This Row],[FADN_REG]]&amp;Tabela_NS_S_OUT[[#This Row],[NAZWA]]</f>
        <v>DRośliny przemysłowe</v>
      </c>
      <c r="C162" s="433" t="s">
        <v>405</v>
      </c>
      <c r="D162" s="433" t="s">
        <v>327</v>
      </c>
      <c r="E162" s="433" t="s">
        <v>301</v>
      </c>
      <c r="F162" s="434" t="n">
        <v>125.82</v>
      </c>
      <c r="G162" s="434" t="n">
        <v>43.28</v>
      </c>
      <c r="I162" s="435"/>
      <c r="J162" s="433" t="s">
        <v>646</v>
      </c>
      <c r="K162" s="433" t="s">
        <v>647</v>
      </c>
      <c r="L162" s="433" t="s">
        <v>524</v>
      </c>
      <c r="M162" s="433" t="s">
        <v>299</v>
      </c>
      <c r="N162" s="434" t="n">
        <v>16.86</v>
      </c>
      <c r="O162" s="434" t="n">
        <v>145.85</v>
      </c>
    </row>
    <row r="163" customFormat="false" ht="16.5" hidden="false" customHeight="false" outlineLevel="0" collapsed="false">
      <c r="A163" s="433" t="s">
        <v>406</v>
      </c>
      <c r="B163" s="433" t="str">
        <f aca="false">Tabela_NS_S_OUT[[#This Row],[FADN_REG]]&amp;Tabela_NS_S_OUT[[#This Row],[NAZWA]]</f>
        <v>ABuraki cukrowe na korzeń</v>
      </c>
      <c r="C163" s="433" t="s">
        <v>407</v>
      </c>
      <c r="D163" s="433" t="s">
        <v>327</v>
      </c>
      <c r="E163" s="433" t="s">
        <v>299</v>
      </c>
      <c r="F163" s="434" t="n">
        <v>598.15</v>
      </c>
      <c r="G163" s="434" t="n">
        <v>13.1</v>
      </c>
      <c r="I163" s="435"/>
      <c r="J163" s="433" t="s">
        <v>648</v>
      </c>
      <c r="K163" s="433" t="s">
        <v>649</v>
      </c>
      <c r="L163" s="433" t="s">
        <v>623</v>
      </c>
      <c r="M163" s="433" t="s">
        <v>299</v>
      </c>
      <c r="N163" s="434" t="n">
        <v>2.48</v>
      </c>
      <c r="O163" s="434" t="n">
        <v>3.87</v>
      </c>
    </row>
    <row r="164" customFormat="false" ht="16.5" hidden="false" customHeight="false" outlineLevel="0" collapsed="false">
      <c r="A164" s="433" t="s">
        <v>406</v>
      </c>
      <c r="B164" s="433" t="str">
        <f aca="false">Tabela_NS_S_OUT[[#This Row],[FADN_REG]]&amp;Tabela_NS_S_OUT[[#This Row],[NAZWA]]</f>
        <v>BBuraki cukrowe na korzeń</v>
      </c>
      <c r="C164" s="433" t="s">
        <v>407</v>
      </c>
      <c r="D164" s="433" t="s">
        <v>327</v>
      </c>
      <c r="E164" s="433" t="s">
        <v>3</v>
      </c>
      <c r="F164" s="434" t="n">
        <v>582.06</v>
      </c>
      <c r="G164" s="434" t="n">
        <v>12.88</v>
      </c>
      <c r="I164" s="435"/>
      <c r="J164" s="433" t="s">
        <v>650</v>
      </c>
      <c r="K164" s="433" t="s">
        <v>651</v>
      </c>
      <c r="L164" s="433" t="s">
        <v>623</v>
      </c>
      <c r="M164" s="433" t="s">
        <v>299</v>
      </c>
      <c r="N164" s="434" t="n">
        <v>5.85</v>
      </c>
      <c r="O164" s="434" t="n">
        <v>8.56</v>
      </c>
    </row>
    <row r="165" customFormat="false" ht="16.5" hidden="false" customHeight="false" outlineLevel="0" collapsed="false">
      <c r="A165" s="433" t="s">
        <v>406</v>
      </c>
      <c r="B165" s="433" t="str">
        <f aca="false">Tabela_NS_S_OUT[[#This Row],[FADN_REG]]&amp;Tabela_NS_S_OUT[[#This Row],[NAZWA]]</f>
        <v>CBuraki cukrowe na korzeń</v>
      </c>
      <c r="C165" s="433" t="s">
        <v>407</v>
      </c>
      <c r="D165" s="433" t="s">
        <v>327</v>
      </c>
      <c r="E165" s="433" t="s">
        <v>300</v>
      </c>
      <c r="F165" s="434" t="n">
        <v>576.15</v>
      </c>
      <c r="G165" s="434" t="n">
        <v>13.48</v>
      </c>
      <c r="I165" s="435"/>
      <c r="J165" s="433" t="s">
        <v>652</v>
      </c>
      <c r="K165" s="433" t="s">
        <v>653</v>
      </c>
      <c r="L165" s="433" t="s">
        <v>623</v>
      </c>
      <c r="M165" s="433" t="s">
        <v>299</v>
      </c>
      <c r="N165" s="434" t="n">
        <v>3.48</v>
      </c>
      <c r="O165" s="434" t="n">
        <v>12.22</v>
      </c>
    </row>
    <row r="166" customFormat="false" ht="16.5" hidden="false" customHeight="false" outlineLevel="0" collapsed="false">
      <c r="A166" s="433" t="s">
        <v>406</v>
      </c>
      <c r="B166" s="433" t="str">
        <f aca="false">Tabela_NS_S_OUT[[#This Row],[FADN_REG]]&amp;Tabela_NS_S_OUT[[#This Row],[NAZWA]]</f>
        <v>DBuraki cukrowe na korzeń</v>
      </c>
      <c r="C166" s="433" t="s">
        <v>407</v>
      </c>
      <c r="D166" s="433" t="s">
        <v>327</v>
      </c>
      <c r="E166" s="433" t="s">
        <v>301</v>
      </c>
      <c r="F166" s="434" t="n">
        <v>595.89</v>
      </c>
      <c r="G166" s="434" t="n">
        <v>12.8</v>
      </c>
      <c r="I166" s="435"/>
      <c r="J166" s="433" t="s">
        <v>654</v>
      </c>
      <c r="K166" s="433" t="s">
        <v>655</v>
      </c>
      <c r="L166" s="433" t="s">
        <v>623</v>
      </c>
      <c r="M166" s="433" t="s">
        <v>299</v>
      </c>
      <c r="N166" s="434" t="n">
        <v>9.66</v>
      </c>
      <c r="O166" s="434" t="n">
        <v>6.34</v>
      </c>
    </row>
    <row r="167" customFormat="false" ht="16.5" hidden="false" customHeight="false" outlineLevel="0" collapsed="false">
      <c r="A167" s="433" t="s">
        <v>408</v>
      </c>
      <c r="B167" s="433" t="str">
        <f aca="false">Tabela_NS_S_OUT[[#This Row],[FADN_REG]]&amp;Tabela_NS_S_OUT[[#This Row],[NAZWA]]</f>
        <v>ACykoria przemysłowa na korzeń</v>
      </c>
      <c r="C167" s="433" t="s">
        <v>409</v>
      </c>
      <c r="D167" s="433" t="s">
        <v>327</v>
      </c>
      <c r="E167" s="433" t="s">
        <v>299</v>
      </c>
      <c r="F167" s="434" t="n">
        <v>302.89</v>
      </c>
      <c r="G167" s="434" t="n">
        <v>43.39</v>
      </c>
      <c r="I167" s="435"/>
      <c r="J167" s="433" t="s">
        <v>656</v>
      </c>
      <c r="K167" s="433" t="s">
        <v>657</v>
      </c>
      <c r="L167" s="433" t="s">
        <v>658</v>
      </c>
      <c r="M167" s="433" t="s">
        <v>299</v>
      </c>
      <c r="N167" s="434" t="n">
        <v>52.43</v>
      </c>
      <c r="O167" s="434" t="n">
        <v>118.75</v>
      </c>
    </row>
    <row r="168" customFormat="false" ht="16.5" hidden="false" customHeight="false" outlineLevel="0" collapsed="false">
      <c r="A168" s="433" t="s">
        <v>408</v>
      </c>
      <c r="B168" s="433" t="str">
        <f aca="false">Tabela_NS_S_OUT[[#This Row],[FADN_REG]]&amp;Tabela_NS_S_OUT[[#This Row],[NAZWA]]</f>
        <v>BCykoria przemysłowa na korzeń</v>
      </c>
      <c r="C168" s="433" t="s">
        <v>409</v>
      </c>
      <c r="D168" s="433" t="s">
        <v>327</v>
      </c>
      <c r="E168" s="433" t="s">
        <v>3</v>
      </c>
      <c r="F168" s="434" t="n">
        <v>219.4</v>
      </c>
      <c r="G168" s="434" t="n">
        <v>26.55</v>
      </c>
      <c r="I168" s="435"/>
      <c r="J168" s="433" t="s">
        <v>659</v>
      </c>
      <c r="K168" s="433" t="s">
        <v>660</v>
      </c>
      <c r="L168" s="433" t="s">
        <v>658</v>
      </c>
      <c r="M168" s="433" t="s">
        <v>299</v>
      </c>
      <c r="N168" s="434" t="n">
        <v>0.4</v>
      </c>
      <c r="O168" s="434" t="n">
        <v>134.33</v>
      </c>
    </row>
    <row r="169" customFormat="false" ht="16.5" hidden="false" customHeight="false" outlineLevel="0" collapsed="false">
      <c r="A169" s="433" t="s">
        <v>408</v>
      </c>
      <c r="B169" s="433" t="str">
        <f aca="false">Tabela_NS_S_OUT[[#This Row],[FADN_REG]]&amp;Tabela_NS_S_OUT[[#This Row],[NAZWA]]</f>
        <v>CCykoria przemysłowa na korzeń</v>
      </c>
      <c r="C169" s="433" t="s">
        <v>409</v>
      </c>
      <c r="D169" s="433" t="s">
        <v>327</v>
      </c>
      <c r="E169" s="433" t="s">
        <v>300</v>
      </c>
      <c r="F169" s="434" t="n">
        <v>302.89</v>
      </c>
      <c r="G169" s="434" t="n">
        <v>43.39</v>
      </c>
      <c r="I169" s="435"/>
      <c r="J169" s="433" t="s">
        <v>661</v>
      </c>
      <c r="K169" s="433" t="s">
        <v>662</v>
      </c>
      <c r="L169" s="433" t="s">
        <v>658</v>
      </c>
      <c r="M169" s="433" t="s">
        <v>299</v>
      </c>
      <c r="N169" s="434" t="n">
        <v>1.43</v>
      </c>
      <c r="O169" s="434" t="n">
        <v>267.5</v>
      </c>
    </row>
    <row r="170" customFormat="false" ht="16.5" hidden="false" customHeight="false" outlineLevel="0" collapsed="false">
      <c r="A170" s="433" t="s">
        <v>408</v>
      </c>
      <c r="B170" s="433" t="str">
        <f aca="false">Tabela_NS_S_OUT[[#This Row],[FADN_REG]]&amp;Tabela_NS_S_OUT[[#This Row],[NAZWA]]</f>
        <v>DCykoria przemysłowa na korzeń</v>
      </c>
      <c r="C170" s="433" t="s">
        <v>409</v>
      </c>
      <c r="D170" s="433" t="s">
        <v>327</v>
      </c>
      <c r="E170" s="433" t="s">
        <v>301</v>
      </c>
      <c r="F170" s="434" t="n">
        <v>302.89</v>
      </c>
      <c r="G170" s="434" t="n">
        <v>43.39</v>
      </c>
      <c r="I170" s="435"/>
      <c r="J170" s="433" t="s">
        <v>663</v>
      </c>
      <c r="K170" s="433" t="s">
        <v>664</v>
      </c>
      <c r="L170" s="433" t="s">
        <v>665</v>
      </c>
      <c r="M170" s="433" t="s">
        <v>299</v>
      </c>
      <c r="N170" s="434" t="n">
        <v>0.19</v>
      </c>
      <c r="O170" s="434" t="n">
        <v>761.92</v>
      </c>
    </row>
    <row r="171" customFormat="false" ht="16.5" hidden="false" customHeight="false" outlineLevel="0" collapsed="false">
      <c r="A171" s="433" t="s">
        <v>410</v>
      </c>
      <c r="B171" s="433" t="str">
        <f aca="false">Tabela_NS_S_OUT[[#This Row],[FADN_REG]]&amp;Tabela_NS_S_OUT[[#This Row],[NAZWA]]</f>
        <v>ARośliny oleiste</v>
      </c>
      <c r="C171" s="433" t="s">
        <v>411</v>
      </c>
      <c r="D171" s="433" t="s">
        <v>327</v>
      </c>
      <c r="E171" s="433" t="s">
        <v>299</v>
      </c>
      <c r="F171" s="434" t="n">
        <v>33.86</v>
      </c>
      <c r="G171" s="434" t="n">
        <v>150.82</v>
      </c>
      <c r="I171" s="435"/>
      <c r="J171" s="433" t="s">
        <v>666</v>
      </c>
      <c r="K171" s="433" t="s">
        <v>667</v>
      </c>
      <c r="L171" s="433" t="s">
        <v>665</v>
      </c>
      <c r="M171" s="433" t="s">
        <v>299</v>
      </c>
      <c r="N171" s="434" t="n">
        <v>0.03</v>
      </c>
      <c r="O171" s="434" t="n">
        <v>2500.45</v>
      </c>
    </row>
    <row r="172" customFormat="false" ht="16.5" hidden="false" customHeight="false" outlineLevel="0" collapsed="false">
      <c r="A172" s="433" t="s">
        <v>410</v>
      </c>
      <c r="B172" s="433" t="str">
        <f aca="false">Tabela_NS_S_OUT[[#This Row],[FADN_REG]]&amp;Tabela_NS_S_OUT[[#This Row],[NAZWA]]</f>
        <v>BRośliny oleiste</v>
      </c>
      <c r="C172" s="433" t="s">
        <v>411</v>
      </c>
      <c r="D172" s="433" t="s">
        <v>327</v>
      </c>
      <c r="E172" s="433" t="s">
        <v>3</v>
      </c>
      <c r="F172" s="434" t="n">
        <v>34.21</v>
      </c>
      <c r="G172" s="434" t="n">
        <v>148.73</v>
      </c>
      <c r="I172" s="435"/>
      <c r="J172" s="433" t="s">
        <v>668</v>
      </c>
      <c r="K172" s="433" t="s">
        <v>669</v>
      </c>
      <c r="L172" s="433" t="s">
        <v>665</v>
      </c>
      <c r="M172" s="433" t="s">
        <v>299</v>
      </c>
      <c r="N172" s="434" t="n">
        <v>0.22</v>
      </c>
      <c r="O172" s="434" t="n">
        <v>607.54</v>
      </c>
    </row>
    <row r="173" customFormat="false" ht="16.5" hidden="false" customHeight="false" outlineLevel="0" collapsed="false">
      <c r="A173" s="433" t="s">
        <v>410</v>
      </c>
      <c r="B173" s="433" t="str">
        <f aca="false">Tabela_NS_S_OUT[[#This Row],[FADN_REG]]&amp;Tabela_NS_S_OUT[[#This Row],[NAZWA]]</f>
        <v>CRośliny oleiste</v>
      </c>
      <c r="C173" s="433" t="s">
        <v>411</v>
      </c>
      <c r="D173" s="433" t="s">
        <v>327</v>
      </c>
      <c r="E173" s="433" t="s">
        <v>300</v>
      </c>
      <c r="F173" s="434" t="n">
        <v>32.26</v>
      </c>
      <c r="G173" s="434" t="n">
        <v>148.76</v>
      </c>
      <c r="I173" s="435"/>
      <c r="J173" s="433" t="s">
        <v>670</v>
      </c>
      <c r="K173" s="433" t="s">
        <v>671</v>
      </c>
      <c r="L173" s="433" t="s">
        <v>327</v>
      </c>
      <c r="M173" s="433" t="s">
        <v>299</v>
      </c>
      <c r="N173" s="434" t="n">
        <v>0.04</v>
      </c>
      <c r="O173" s="434" t="n">
        <v>303.91</v>
      </c>
    </row>
    <row r="174" customFormat="false" ht="16.5" hidden="false" customHeight="false" outlineLevel="0" collapsed="false">
      <c r="A174" s="433" t="s">
        <v>410</v>
      </c>
      <c r="B174" s="433" t="str">
        <f aca="false">Tabela_NS_S_OUT[[#This Row],[FADN_REG]]&amp;Tabela_NS_S_OUT[[#This Row],[NAZWA]]</f>
        <v>DRośliny oleiste</v>
      </c>
      <c r="C174" s="433" t="s">
        <v>411</v>
      </c>
      <c r="D174" s="433" t="s">
        <v>327</v>
      </c>
      <c r="E174" s="433" t="s">
        <v>301</v>
      </c>
      <c r="F174" s="434" t="n">
        <v>32.2</v>
      </c>
      <c r="G174" s="434" t="n">
        <v>151.11</v>
      </c>
      <c r="I174" s="435"/>
      <c r="J174" s="433" t="s">
        <v>672</v>
      </c>
      <c r="K174" s="433" t="s">
        <v>673</v>
      </c>
      <c r="L174" s="433" t="s">
        <v>623</v>
      </c>
      <c r="M174" s="433" t="s">
        <v>299</v>
      </c>
      <c r="N174" s="434" t="n">
        <v>15.04</v>
      </c>
      <c r="O174" s="434" t="n">
        <v>22.96</v>
      </c>
    </row>
    <row r="175" customFormat="false" ht="16.5" hidden="false" customHeight="false" outlineLevel="0" collapsed="false">
      <c r="A175" s="433" t="s">
        <v>412</v>
      </c>
      <c r="B175" s="433" t="str">
        <f aca="false">Tabela_NS_S_OUT[[#This Row],[FADN_REG]]&amp;Tabela_NS_S_OUT[[#This Row],[NAZWA]]</f>
        <v>ARzepak i rzepik ogółem oleisty</v>
      </c>
      <c r="C175" s="433" t="s">
        <v>413</v>
      </c>
      <c r="D175" s="433" t="s">
        <v>327</v>
      </c>
      <c r="E175" s="433" t="s">
        <v>299</v>
      </c>
      <c r="F175" s="434" t="n">
        <v>34.49</v>
      </c>
      <c r="G175" s="434" t="n">
        <v>150.07</v>
      </c>
      <c r="I175" s="435"/>
      <c r="J175" s="433" t="s">
        <v>674</v>
      </c>
      <c r="K175" s="433" t="s">
        <v>675</v>
      </c>
      <c r="L175" s="433" t="s">
        <v>623</v>
      </c>
      <c r="M175" s="433" t="s">
        <v>299</v>
      </c>
      <c r="N175" s="434" t="n">
        <v>0.77</v>
      </c>
      <c r="O175" s="434" t="n">
        <v>38.47</v>
      </c>
    </row>
    <row r="176" customFormat="false" ht="16.5" hidden="true" customHeight="false" outlineLevel="0" collapsed="false">
      <c r="A176" s="433" t="s">
        <v>412</v>
      </c>
      <c r="B176" s="433" t="str">
        <f aca="false">Tabela_NS_S_OUT[[#This Row],[FADN_REG]]&amp;Tabela_NS_S_OUT[[#This Row],[NAZWA]]</f>
        <v>BRzepak i rzepik ogółem oleisty</v>
      </c>
      <c r="C176" s="433" t="s">
        <v>413</v>
      </c>
      <c r="D176" s="433" t="s">
        <v>327</v>
      </c>
      <c r="E176" s="433" t="s">
        <v>3</v>
      </c>
      <c r="F176" s="434" t="n">
        <v>34.83</v>
      </c>
      <c r="G176" s="434" t="n">
        <v>146.4</v>
      </c>
      <c r="I176" s="435"/>
    </row>
    <row r="177" customFormat="false" ht="16.5" hidden="true" customHeight="false" outlineLevel="0" collapsed="false">
      <c r="A177" s="433" t="s">
        <v>412</v>
      </c>
      <c r="B177" s="433" t="str">
        <f aca="false">Tabela_NS_S_OUT[[#This Row],[FADN_REG]]&amp;Tabela_NS_S_OUT[[#This Row],[NAZWA]]</f>
        <v>CRzepak i rzepik ogółem oleisty</v>
      </c>
      <c r="C177" s="433" t="s">
        <v>413</v>
      </c>
      <c r="D177" s="433" t="s">
        <v>327</v>
      </c>
      <c r="E177" s="433" t="s">
        <v>300</v>
      </c>
      <c r="F177" s="434" t="n">
        <v>33.2</v>
      </c>
      <c r="G177" s="434" t="n">
        <v>147.27</v>
      </c>
      <c r="I177" s="435"/>
    </row>
    <row r="178" customFormat="false" ht="16.5" hidden="true" customHeight="false" outlineLevel="0" collapsed="false">
      <c r="A178" s="433" t="s">
        <v>412</v>
      </c>
      <c r="B178" s="433" t="str">
        <f aca="false">Tabela_NS_S_OUT[[#This Row],[FADN_REG]]&amp;Tabela_NS_S_OUT[[#This Row],[NAZWA]]</f>
        <v>DRzepak i rzepik ogółem oleisty</v>
      </c>
      <c r="C178" s="433" t="s">
        <v>413</v>
      </c>
      <c r="D178" s="433" t="s">
        <v>327</v>
      </c>
      <c r="E178" s="433" t="s">
        <v>301</v>
      </c>
      <c r="F178" s="434" t="n">
        <v>32.7</v>
      </c>
      <c r="G178" s="434" t="n">
        <v>147.48</v>
      </c>
      <c r="I178" s="435"/>
    </row>
    <row r="179" customFormat="false" ht="16.5" hidden="true" customHeight="false" outlineLevel="0" collapsed="false">
      <c r="A179" s="433" t="s">
        <v>414</v>
      </c>
      <c r="B179" s="433" t="str">
        <f aca="false">Tabela_NS_S_OUT[[#This Row],[FADN_REG]]&amp;Tabela_NS_S_OUT[[#This Row],[NAZWA]]</f>
        <v>ARzepak i rzepik jary oleisty</v>
      </c>
      <c r="C179" s="433" t="s">
        <v>415</v>
      </c>
      <c r="D179" s="433" t="s">
        <v>327</v>
      </c>
      <c r="E179" s="433" t="s">
        <v>299</v>
      </c>
      <c r="F179" s="434" t="n">
        <v>21.94</v>
      </c>
      <c r="G179" s="434" t="n">
        <v>168</v>
      </c>
      <c r="I179" s="435"/>
    </row>
    <row r="180" customFormat="false" ht="16.5" hidden="true" customHeight="false" outlineLevel="0" collapsed="false">
      <c r="A180" s="433" t="s">
        <v>414</v>
      </c>
      <c r="B180" s="433" t="str">
        <f aca="false">Tabela_NS_S_OUT[[#This Row],[FADN_REG]]&amp;Tabela_NS_S_OUT[[#This Row],[NAZWA]]</f>
        <v>BRzepak i rzepik jary oleisty</v>
      </c>
      <c r="C180" s="433" t="s">
        <v>415</v>
      </c>
      <c r="D180" s="433" t="s">
        <v>327</v>
      </c>
      <c r="E180" s="433" t="s">
        <v>3</v>
      </c>
      <c r="F180" s="434" t="n">
        <v>25.45</v>
      </c>
      <c r="G180" s="434" t="n">
        <v>177.24</v>
      </c>
      <c r="I180" s="435"/>
    </row>
    <row r="181" customFormat="false" ht="16.5" hidden="true" customHeight="false" outlineLevel="0" collapsed="false">
      <c r="A181" s="433" t="s">
        <v>414</v>
      </c>
      <c r="B181" s="433" t="str">
        <f aca="false">Tabela_NS_S_OUT[[#This Row],[FADN_REG]]&amp;Tabela_NS_S_OUT[[#This Row],[NAZWA]]</f>
        <v>CRzepak i rzepik jary oleisty</v>
      </c>
      <c r="C181" s="433" t="s">
        <v>415</v>
      </c>
      <c r="D181" s="433" t="s">
        <v>327</v>
      </c>
      <c r="E181" s="433" t="s">
        <v>300</v>
      </c>
      <c r="F181" s="434" t="n">
        <v>23.96</v>
      </c>
      <c r="G181" s="434" t="n">
        <v>160.38</v>
      </c>
      <c r="I181" s="435"/>
    </row>
    <row r="182" customFormat="false" ht="16.5" hidden="true" customHeight="false" outlineLevel="0" collapsed="false">
      <c r="A182" s="433" t="s">
        <v>414</v>
      </c>
      <c r="B182" s="433" t="str">
        <f aca="false">Tabela_NS_S_OUT[[#This Row],[FADN_REG]]&amp;Tabela_NS_S_OUT[[#This Row],[NAZWA]]</f>
        <v>DRzepak i rzepik jary oleisty</v>
      </c>
      <c r="C182" s="433" t="s">
        <v>415</v>
      </c>
      <c r="D182" s="433" t="s">
        <v>327</v>
      </c>
      <c r="E182" s="433" t="s">
        <v>301</v>
      </c>
      <c r="F182" s="434" t="n">
        <v>23.77</v>
      </c>
      <c r="G182" s="434" t="n">
        <v>159.26</v>
      </c>
      <c r="I182" s="435"/>
      <c r="K182" s="241"/>
    </row>
    <row r="183" customFormat="false" ht="16.5" hidden="true" customHeight="false" outlineLevel="0" collapsed="false">
      <c r="A183" s="433" t="s">
        <v>416</v>
      </c>
      <c r="B183" s="433" t="str">
        <f aca="false">Tabela_NS_S_OUT[[#This Row],[FADN_REG]]&amp;Tabela_NS_S_OUT[[#This Row],[NAZWA]]</f>
        <v>ARzepak i rzepik ozimy oleisty</v>
      </c>
      <c r="C183" s="433" t="s">
        <v>417</v>
      </c>
      <c r="D183" s="433" t="s">
        <v>327</v>
      </c>
      <c r="E183" s="433" t="s">
        <v>299</v>
      </c>
      <c r="F183" s="434" t="n">
        <v>34.9</v>
      </c>
      <c r="G183" s="434" t="n">
        <v>149.62</v>
      </c>
      <c r="I183" s="435"/>
    </row>
    <row r="184" customFormat="false" ht="16.5" hidden="true" customHeight="false" outlineLevel="0" collapsed="false">
      <c r="A184" s="433" t="s">
        <v>416</v>
      </c>
      <c r="B184" s="433" t="str">
        <f aca="false">Tabela_NS_S_OUT[[#This Row],[FADN_REG]]&amp;Tabela_NS_S_OUT[[#This Row],[NAZWA]]</f>
        <v>BRzepak i rzepik ozimy oleisty</v>
      </c>
      <c r="C184" s="433" t="s">
        <v>417</v>
      </c>
      <c r="D184" s="433" t="s">
        <v>327</v>
      </c>
      <c r="E184" s="433" t="s">
        <v>3</v>
      </c>
      <c r="F184" s="434" t="n">
        <v>35.51</v>
      </c>
      <c r="G184" s="434" t="n">
        <v>145.27</v>
      </c>
      <c r="I184" s="435"/>
    </row>
    <row r="185" customFormat="false" ht="16.5" hidden="true" customHeight="false" outlineLevel="0" collapsed="false">
      <c r="A185" s="433" t="s">
        <v>416</v>
      </c>
      <c r="B185" s="433" t="str">
        <f aca="false">Tabela_NS_S_OUT[[#This Row],[FADN_REG]]&amp;Tabela_NS_S_OUT[[#This Row],[NAZWA]]</f>
        <v>CRzepak i rzepik ozimy oleisty</v>
      </c>
      <c r="C185" s="433" t="s">
        <v>417</v>
      </c>
      <c r="D185" s="433" t="s">
        <v>327</v>
      </c>
      <c r="E185" s="433" t="s">
        <v>300</v>
      </c>
      <c r="F185" s="434" t="n">
        <v>33.67</v>
      </c>
      <c r="G185" s="434" t="n">
        <v>146.73</v>
      </c>
      <c r="I185" s="435"/>
      <c r="K185" s="241" t="s">
        <v>54</v>
      </c>
      <c r="L185" s="332" t="n">
        <v>1</v>
      </c>
    </row>
    <row r="186" customFormat="false" ht="16.5" hidden="true" customHeight="false" outlineLevel="0" collapsed="false">
      <c r="A186" s="433" t="s">
        <v>416</v>
      </c>
      <c r="B186" s="433" t="str">
        <f aca="false">Tabela_NS_S_OUT[[#This Row],[FADN_REG]]&amp;Tabela_NS_S_OUT[[#This Row],[NAZWA]]</f>
        <v>DRzepak i rzepik ozimy oleisty</v>
      </c>
      <c r="C186" s="433" t="s">
        <v>417</v>
      </c>
      <c r="D186" s="433" t="s">
        <v>327</v>
      </c>
      <c r="E186" s="433" t="s">
        <v>301</v>
      </c>
      <c r="F186" s="434" t="n">
        <v>33.15</v>
      </c>
      <c r="G186" s="434" t="n">
        <v>147.01</v>
      </c>
      <c r="I186" s="435"/>
      <c r="K186" s="241" t="s">
        <v>55</v>
      </c>
      <c r="L186" s="332" t="n">
        <f aca="false">L185+1</f>
        <v>2</v>
      </c>
    </row>
    <row r="187" customFormat="false" ht="16.5" hidden="true" customHeight="false" outlineLevel="0" collapsed="false">
      <c r="A187" s="433" t="s">
        <v>418</v>
      </c>
      <c r="B187" s="433" t="str">
        <f aca="false">Tabela_NS_S_OUT[[#This Row],[FADN_REG]]&amp;Tabela_NS_S_OUT[[#This Row],[NAZWA]]</f>
        <v>ASłonecznik oleisty</v>
      </c>
      <c r="C187" s="433" t="s">
        <v>419</v>
      </c>
      <c r="D187" s="433" t="s">
        <v>327</v>
      </c>
      <c r="E187" s="433" t="s">
        <v>299</v>
      </c>
      <c r="F187" s="434" t="n">
        <v>14.8</v>
      </c>
      <c r="G187" s="434" t="n">
        <v>164.37</v>
      </c>
      <c r="I187" s="435"/>
      <c r="K187" s="241" t="s">
        <v>56</v>
      </c>
      <c r="L187" s="332" t="n">
        <f aca="false">L186+1</f>
        <v>3</v>
      </c>
    </row>
    <row r="188" customFormat="false" ht="16.5" hidden="true" customHeight="false" outlineLevel="0" collapsed="false">
      <c r="A188" s="433" t="s">
        <v>418</v>
      </c>
      <c r="B188" s="433" t="str">
        <f aca="false">Tabela_NS_S_OUT[[#This Row],[FADN_REG]]&amp;Tabela_NS_S_OUT[[#This Row],[NAZWA]]</f>
        <v>BSłonecznik oleisty</v>
      </c>
      <c r="C188" s="433" t="s">
        <v>419</v>
      </c>
      <c r="D188" s="433" t="s">
        <v>327</v>
      </c>
      <c r="E188" s="433" t="s">
        <v>3</v>
      </c>
      <c r="F188" s="434" t="n">
        <v>14.8</v>
      </c>
      <c r="G188" s="434" t="n">
        <v>164.37</v>
      </c>
      <c r="I188" s="435"/>
      <c r="K188" s="241" t="s">
        <v>57</v>
      </c>
      <c r="L188" s="332" t="n">
        <f aca="false">L187+1</f>
        <v>4</v>
      </c>
    </row>
    <row r="189" customFormat="false" ht="16.5" hidden="true" customHeight="false" outlineLevel="0" collapsed="false">
      <c r="A189" s="433" t="s">
        <v>418</v>
      </c>
      <c r="B189" s="433" t="str">
        <f aca="false">Tabela_NS_S_OUT[[#This Row],[FADN_REG]]&amp;Tabela_NS_S_OUT[[#This Row],[NAZWA]]</f>
        <v>CSłonecznik oleisty</v>
      </c>
      <c r="C189" s="433" t="s">
        <v>419</v>
      </c>
      <c r="D189" s="433" t="s">
        <v>327</v>
      </c>
      <c r="E189" s="433" t="s">
        <v>300</v>
      </c>
      <c r="F189" s="434" t="n">
        <v>14.8</v>
      </c>
      <c r="G189" s="434" t="n">
        <v>164.37</v>
      </c>
      <c r="I189" s="435"/>
      <c r="K189" s="241" t="s">
        <v>58</v>
      </c>
      <c r="L189" s="332" t="n">
        <f aca="false">L188+1</f>
        <v>5</v>
      </c>
    </row>
    <row r="190" customFormat="false" ht="16.5" hidden="true" customHeight="false" outlineLevel="0" collapsed="false">
      <c r="A190" s="433" t="s">
        <v>418</v>
      </c>
      <c r="B190" s="433" t="str">
        <f aca="false">Tabela_NS_S_OUT[[#This Row],[FADN_REG]]&amp;Tabela_NS_S_OUT[[#This Row],[NAZWA]]</f>
        <v>DSłonecznik oleisty</v>
      </c>
      <c r="C190" s="433" t="s">
        <v>419</v>
      </c>
      <c r="D190" s="433" t="s">
        <v>327</v>
      </c>
      <c r="E190" s="433" t="s">
        <v>301</v>
      </c>
      <c r="F190" s="434" t="n">
        <v>14.8</v>
      </c>
      <c r="G190" s="434" t="n">
        <v>164.37</v>
      </c>
      <c r="I190" s="435"/>
      <c r="K190" s="241" t="s">
        <v>59</v>
      </c>
      <c r="L190" s="332" t="n">
        <f aca="false">L189+1</f>
        <v>6</v>
      </c>
    </row>
    <row r="191" customFormat="false" ht="16.5" hidden="true" customHeight="false" outlineLevel="0" collapsed="false">
      <c r="A191" s="433" t="s">
        <v>420</v>
      </c>
      <c r="B191" s="433" t="str">
        <f aca="false">Tabela_NS_S_OUT[[#This Row],[FADN_REG]]&amp;Tabela_NS_S_OUT[[#This Row],[NAZWA]]</f>
        <v>ALen i lnianka oleiste</v>
      </c>
      <c r="C191" s="433" t="s">
        <v>421</v>
      </c>
      <c r="D191" s="433" t="s">
        <v>327</v>
      </c>
      <c r="E191" s="433" t="s">
        <v>299</v>
      </c>
      <c r="F191" s="434" t="n">
        <v>15.94</v>
      </c>
      <c r="G191" s="434" t="n">
        <v>177.73</v>
      </c>
      <c r="I191" s="435"/>
      <c r="K191" s="241" t="s">
        <v>60</v>
      </c>
      <c r="L191" s="332" t="n">
        <f aca="false">L190+1</f>
        <v>7</v>
      </c>
    </row>
    <row r="192" customFormat="false" ht="16.5" hidden="true" customHeight="false" outlineLevel="0" collapsed="false">
      <c r="A192" s="433" t="s">
        <v>420</v>
      </c>
      <c r="B192" s="433" t="str">
        <f aca="false">Tabela_NS_S_OUT[[#This Row],[FADN_REG]]&amp;Tabela_NS_S_OUT[[#This Row],[NAZWA]]</f>
        <v>BLen i lnianka oleiste</v>
      </c>
      <c r="C192" s="433" t="s">
        <v>421</v>
      </c>
      <c r="D192" s="433" t="s">
        <v>327</v>
      </c>
      <c r="E192" s="433" t="s">
        <v>3</v>
      </c>
      <c r="F192" s="434" t="n">
        <v>15.46</v>
      </c>
      <c r="G192" s="434" t="n">
        <v>184.28</v>
      </c>
      <c r="I192" s="435"/>
      <c r="K192" s="241" t="s">
        <v>61</v>
      </c>
      <c r="L192" s="332" t="n">
        <f aca="false">L191+1</f>
        <v>8</v>
      </c>
    </row>
    <row r="193" customFormat="false" ht="16.5" hidden="true" customHeight="false" outlineLevel="0" collapsed="false">
      <c r="A193" s="433" t="s">
        <v>420</v>
      </c>
      <c r="B193" s="433" t="str">
        <f aca="false">Tabela_NS_S_OUT[[#This Row],[FADN_REG]]&amp;Tabela_NS_S_OUT[[#This Row],[NAZWA]]</f>
        <v>CLen i lnianka oleiste</v>
      </c>
      <c r="C193" s="433" t="s">
        <v>421</v>
      </c>
      <c r="D193" s="433" t="s">
        <v>327</v>
      </c>
      <c r="E193" s="433" t="s">
        <v>300</v>
      </c>
      <c r="F193" s="434" t="n">
        <v>12.87</v>
      </c>
      <c r="G193" s="434" t="n">
        <v>230.81</v>
      </c>
      <c r="I193" s="435"/>
      <c r="K193" s="241" t="s">
        <v>62</v>
      </c>
      <c r="L193" s="332" t="n">
        <f aca="false">L192+1</f>
        <v>9</v>
      </c>
    </row>
    <row r="194" customFormat="false" ht="16.5" hidden="true" customHeight="false" outlineLevel="0" collapsed="false">
      <c r="A194" s="433" t="s">
        <v>420</v>
      </c>
      <c r="B194" s="433" t="str">
        <f aca="false">Tabela_NS_S_OUT[[#This Row],[FADN_REG]]&amp;Tabela_NS_S_OUT[[#This Row],[NAZWA]]</f>
        <v>DLen i lnianka oleiste</v>
      </c>
      <c r="C194" s="433" t="s">
        <v>421</v>
      </c>
      <c r="D194" s="433" t="s">
        <v>327</v>
      </c>
      <c r="E194" s="433" t="s">
        <v>301</v>
      </c>
      <c r="F194" s="434" t="n">
        <v>15.46</v>
      </c>
      <c r="G194" s="434" t="n">
        <v>184.28</v>
      </c>
      <c r="I194" s="435"/>
      <c r="K194" s="241" t="s">
        <v>63</v>
      </c>
      <c r="L194" s="332" t="n">
        <f aca="false">L193+1</f>
        <v>10</v>
      </c>
    </row>
    <row r="195" customFormat="false" ht="16.5" hidden="true" customHeight="false" outlineLevel="0" collapsed="false">
      <c r="A195" s="433" t="s">
        <v>422</v>
      </c>
      <c r="B195" s="433" t="str">
        <f aca="false">Tabela_NS_S_OUT[[#This Row],[FADN_REG]]&amp;Tabela_NS_S_OUT[[#This Row],[NAZWA]]</f>
        <v>ASoja oleista</v>
      </c>
      <c r="C195" s="433" t="s">
        <v>423</v>
      </c>
      <c r="D195" s="433" t="s">
        <v>327</v>
      </c>
      <c r="E195" s="433" t="s">
        <v>299</v>
      </c>
      <c r="F195" s="434" t="n">
        <v>16.81</v>
      </c>
      <c r="G195" s="434" t="n">
        <v>135.34</v>
      </c>
      <c r="I195" s="435"/>
    </row>
    <row r="196" customFormat="false" ht="16.5" hidden="true" customHeight="false" outlineLevel="0" collapsed="false">
      <c r="A196" s="433" t="s">
        <v>422</v>
      </c>
      <c r="B196" s="433" t="str">
        <f aca="false">Tabela_NS_S_OUT[[#This Row],[FADN_REG]]&amp;Tabela_NS_S_OUT[[#This Row],[NAZWA]]</f>
        <v>BSoja oleista</v>
      </c>
      <c r="C196" s="433" t="s">
        <v>423</v>
      </c>
      <c r="D196" s="433" t="s">
        <v>327</v>
      </c>
      <c r="E196" s="433" t="s">
        <v>3</v>
      </c>
      <c r="F196" s="434" t="n">
        <v>12.72</v>
      </c>
      <c r="G196" s="434" t="n">
        <v>129.09</v>
      </c>
      <c r="I196" s="435"/>
      <c r="K196" s="241"/>
    </row>
    <row r="197" customFormat="false" ht="16.5" hidden="true" customHeight="false" outlineLevel="0" collapsed="false">
      <c r="A197" s="433" t="s">
        <v>422</v>
      </c>
      <c r="B197" s="433" t="str">
        <f aca="false">Tabela_NS_S_OUT[[#This Row],[FADN_REG]]&amp;Tabela_NS_S_OUT[[#This Row],[NAZWA]]</f>
        <v>CSoja oleista</v>
      </c>
      <c r="C197" s="433" t="s">
        <v>423</v>
      </c>
      <c r="D197" s="433" t="s">
        <v>327</v>
      </c>
      <c r="E197" s="433" t="s">
        <v>300</v>
      </c>
      <c r="F197" s="434" t="n">
        <v>20.08</v>
      </c>
      <c r="G197" s="434" t="n">
        <v>133.98</v>
      </c>
      <c r="I197" s="435"/>
      <c r="K197" s="241"/>
    </row>
    <row r="198" customFormat="false" ht="16.5" hidden="true" customHeight="false" outlineLevel="0" collapsed="false">
      <c r="A198" s="433" t="s">
        <v>422</v>
      </c>
      <c r="B198" s="433" t="str">
        <f aca="false">Tabela_NS_S_OUT[[#This Row],[FADN_REG]]&amp;Tabela_NS_S_OUT[[#This Row],[NAZWA]]</f>
        <v>DSoja oleista</v>
      </c>
      <c r="C198" s="433" t="s">
        <v>423</v>
      </c>
      <c r="D198" s="433" t="s">
        <v>327</v>
      </c>
      <c r="E198" s="433" t="s">
        <v>301</v>
      </c>
      <c r="F198" s="434" t="n">
        <v>16.81</v>
      </c>
      <c r="G198" s="434" t="n">
        <v>135.34</v>
      </c>
      <c r="I198" s="435"/>
      <c r="K198" s="241"/>
    </row>
    <row r="199" customFormat="false" ht="16.5" hidden="true" customHeight="false" outlineLevel="0" collapsed="false">
      <c r="A199" s="433" t="s">
        <v>424</v>
      </c>
      <c r="B199" s="433" t="str">
        <f aca="false">Tabela_NS_S_OUT[[#This Row],[FADN_REG]]&amp;Tabela_NS_S_OUT[[#This Row],[NAZWA]]</f>
        <v>APozostałe rośliny oleiste</v>
      </c>
      <c r="C199" s="433" t="s">
        <v>425</v>
      </c>
      <c r="D199" s="433" t="s">
        <v>327</v>
      </c>
      <c r="E199" s="433" t="s">
        <v>299</v>
      </c>
      <c r="F199" s="434" t="n">
        <v>9.24</v>
      </c>
      <c r="G199" s="434" t="n">
        <v>245.01</v>
      </c>
      <c r="I199" s="435"/>
      <c r="K199" s="241"/>
    </row>
    <row r="200" customFormat="false" ht="16.5" hidden="true" customHeight="false" outlineLevel="0" collapsed="false">
      <c r="A200" s="433" t="s">
        <v>424</v>
      </c>
      <c r="B200" s="433" t="str">
        <f aca="false">Tabela_NS_S_OUT[[#This Row],[FADN_REG]]&amp;Tabela_NS_S_OUT[[#This Row],[NAZWA]]</f>
        <v>BPozostałe rośliny oleiste</v>
      </c>
      <c r="C200" s="433" t="s">
        <v>425</v>
      </c>
      <c r="D200" s="433" t="s">
        <v>327</v>
      </c>
      <c r="E200" s="433" t="s">
        <v>3</v>
      </c>
      <c r="F200" s="434" t="n">
        <v>9.36</v>
      </c>
      <c r="G200" s="434" t="n">
        <v>208.23</v>
      </c>
      <c r="I200" s="435"/>
      <c r="K200" s="241"/>
    </row>
    <row r="201" customFormat="false" ht="16.5" hidden="true" customHeight="false" outlineLevel="0" collapsed="false">
      <c r="A201" s="433" t="s">
        <v>424</v>
      </c>
      <c r="B201" s="433" t="str">
        <f aca="false">Tabela_NS_S_OUT[[#This Row],[FADN_REG]]&amp;Tabela_NS_S_OUT[[#This Row],[NAZWA]]</f>
        <v>CPozostałe rośliny oleiste</v>
      </c>
      <c r="C201" s="433" t="s">
        <v>425</v>
      </c>
      <c r="D201" s="433" t="s">
        <v>327</v>
      </c>
      <c r="E201" s="433" t="s">
        <v>300</v>
      </c>
      <c r="F201" s="434" t="n">
        <v>8.91</v>
      </c>
      <c r="G201" s="434" t="n">
        <v>318.17</v>
      </c>
      <c r="I201" s="435"/>
      <c r="K201" s="241"/>
    </row>
    <row r="202" customFormat="false" ht="16.5" hidden="true" customHeight="false" outlineLevel="0" collapsed="false">
      <c r="A202" s="433" t="s">
        <v>424</v>
      </c>
      <c r="B202" s="433" t="str">
        <f aca="false">Tabela_NS_S_OUT[[#This Row],[FADN_REG]]&amp;Tabela_NS_S_OUT[[#This Row],[NAZWA]]</f>
        <v>DPozostałe rośliny oleiste</v>
      </c>
      <c r="C202" s="433" t="s">
        <v>425</v>
      </c>
      <c r="D202" s="433" t="s">
        <v>327</v>
      </c>
      <c r="E202" s="433" t="s">
        <v>301</v>
      </c>
      <c r="F202" s="434" t="n">
        <v>9.05</v>
      </c>
      <c r="G202" s="434" t="n">
        <v>273.13</v>
      </c>
      <c r="I202" s="435"/>
      <c r="K202" s="241"/>
    </row>
    <row r="203" customFormat="false" ht="16.5" hidden="true" customHeight="false" outlineLevel="0" collapsed="false">
      <c r="A203" s="433" t="s">
        <v>426</v>
      </c>
      <c r="B203" s="433" t="str">
        <f aca="false">Tabela_NS_S_OUT[[#This Row],[FADN_REG]]&amp;Tabela_NS_S_OUT[[#This Row],[NAZWA]]</f>
        <v>ARośliny włókniste (uprawa lub słoma)</v>
      </c>
      <c r="C203" s="433" t="s">
        <v>427</v>
      </c>
      <c r="D203" s="433" t="s">
        <v>327</v>
      </c>
      <c r="E203" s="433" t="s">
        <v>299</v>
      </c>
      <c r="F203" s="434" t="n">
        <v>43.79</v>
      </c>
      <c r="G203" s="434" t="n">
        <v>103.59</v>
      </c>
      <c r="I203" s="435"/>
      <c r="K203" s="241"/>
    </row>
    <row r="204" customFormat="false" ht="16.5" hidden="true" customHeight="false" outlineLevel="0" collapsed="false">
      <c r="A204" s="433" t="s">
        <v>426</v>
      </c>
      <c r="B204" s="433" t="str">
        <f aca="false">Tabela_NS_S_OUT[[#This Row],[FADN_REG]]&amp;Tabela_NS_S_OUT[[#This Row],[NAZWA]]</f>
        <v>BRośliny włókniste (uprawa lub słoma)</v>
      </c>
      <c r="C204" s="433" t="s">
        <v>427</v>
      </c>
      <c r="D204" s="433" t="s">
        <v>327</v>
      </c>
      <c r="E204" s="433" t="s">
        <v>3</v>
      </c>
      <c r="F204" s="434" t="n">
        <v>43.79</v>
      </c>
      <c r="G204" s="434" t="n">
        <v>103.59</v>
      </c>
      <c r="I204" s="435"/>
      <c r="K204" s="241"/>
    </row>
    <row r="205" customFormat="false" ht="16.5" hidden="true" customHeight="false" outlineLevel="0" collapsed="false">
      <c r="A205" s="433" t="s">
        <v>426</v>
      </c>
      <c r="B205" s="433" t="str">
        <f aca="false">Tabela_NS_S_OUT[[#This Row],[FADN_REG]]&amp;Tabela_NS_S_OUT[[#This Row],[NAZWA]]</f>
        <v>CRośliny włókniste (uprawa lub słoma)</v>
      </c>
      <c r="C205" s="433" t="s">
        <v>427</v>
      </c>
      <c r="D205" s="433" t="s">
        <v>327</v>
      </c>
      <c r="E205" s="433" t="s">
        <v>300</v>
      </c>
      <c r="F205" s="434" t="n">
        <v>43.79</v>
      </c>
      <c r="G205" s="434" t="n">
        <v>103.59</v>
      </c>
      <c r="I205" s="435"/>
      <c r="K205" s="241"/>
    </row>
    <row r="206" customFormat="false" ht="16.5" hidden="true" customHeight="false" outlineLevel="0" collapsed="false">
      <c r="A206" s="433" t="s">
        <v>426</v>
      </c>
      <c r="B206" s="433" t="str">
        <f aca="false">Tabela_NS_S_OUT[[#This Row],[FADN_REG]]&amp;Tabela_NS_S_OUT[[#This Row],[NAZWA]]</f>
        <v>DRośliny włókniste (uprawa lub słoma)</v>
      </c>
      <c r="C206" s="433" t="s">
        <v>427</v>
      </c>
      <c r="D206" s="433" t="s">
        <v>327</v>
      </c>
      <c r="E206" s="433" t="s">
        <v>301</v>
      </c>
      <c r="F206" s="434" t="n">
        <v>43.79</v>
      </c>
      <c r="G206" s="434" t="n">
        <v>103.59</v>
      </c>
      <c r="I206" s="435"/>
    </row>
    <row r="207" customFormat="false" ht="16.5" hidden="true" customHeight="false" outlineLevel="0" collapsed="false">
      <c r="A207" s="433" t="s">
        <v>428</v>
      </c>
      <c r="B207" s="433" t="str">
        <f aca="false">Tabela_NS_S_OUT[[#This Row],[FADN_REG]]&amp;Tabela_NS_S_OUT[[#This Row],[NAZWA]]</f>
        <v>ALen i lnianka włókniste</v>
      </c>
      <c r="C207" s="433" t="s">
        <v>429</v>
      </c>
      <c r="D207" s="433" t="s">
        <v>327</v>
      </c>
      <c r="E207" s="433" t="s">
        <v>299</v>
      </c>
      <c r="F207" s="434" t="n">
        <v>22.64</v>
      </c>
      <c r="G207" s="434" t="n">
        <v>207.07</v>
      </c>
      <c r="I207" s="435"/>
    </row>
    <row r="208" customFormat="false" ht="16.5" hidden="true" customHeight="false" outlineLevel="0" collapsed="false">
      <c r="A208" s="433" t="s">
        <v>428</v>
      </c>
      <c r="B208" s="433" t="str">
        <f aca="false">Tabela_NS_S_OUT[[#This Row],[FADN_REG]]&amp;Tabela_NS_S_OUT[[#This Row],[NAZWA]]</f>
        <v>BLen i lnianka włókniste</v>
      </c>
      <c r="C208" s="433" t="s">
        <v>429</v>
      </c>
      <c r="D208" s="433" t="s">
        <v>327</v>
      </c>
      <c r="E208" s="433" t="s">
        <v>3</v>
      </c>
      <c r="F208" s="434" t="n">
        <v>22.64</v>
      </c>
      <c r="G208" s="434" t="n">
        <v>207.07</v>
      </c>
      <c r="I208" s="435"/>
    </row>
    <row r="209" customFormat="false" ht="16.5" hidden="true" customHeight="false" outlineLevel="0" collapsed="false">
      <c r="A209" s="433" t="s">
        <v>428</v>
      </c>
      <c r="B209" s="433" t="str">
        <f aca="false">Tabela_NS_S_OUT[[#This Row],[FADN_REG]]&amp;Tabela_NS_S_OUT[[#This Row],[NAZWA]]</f>
        <v>CLen i lnianka włókniste</v>
      </c>
      <c r="C209" s="433" t="s">
        <v>429</v>
      </c>
      <c r="D209" s="433" t="s">
        <v>327</v>
      </c>
      <c r="E209" s="433" t="s">
        <v>300</v>
      </c>
      <c r="F209" s="434" t="n">
        <v>22.64</v>
      </c>
      <c r="G209" s="434" t="n">
        <v>207.07</v>
      </c>
      <c r="I209" s="435"/>
    </row>
    <row r="210" customFormat="false" ht="16.5" hidden="true" customHeight="false" outlineLevel="0" collapsed="false">
      <c r="A210" s="433" t="s">
        <v>428</v>
      </c>
      <c r="B210" s="433" t="str">
        <f aca="false">Tabela_NS_S_OUT[[#This Row],[FADN_REG]]&amp;Tabela_NS_S_OUT[[#This Row],[NAZWA]]</f>
        <v>DLen i lnianka włókniste</v>
      </c>
      <c r="C210" s="433" t="s">
        <v>429</v>
      </c>
      <c r="D210" s="433" t="s">
        <v>327</v>
      </c>
      <c r="E210" s="433" t="s">
        <v>301</v>
      </c>
      <c r="F210" s="434" t="n">
        <v>22.64</v>
      </c>
      <c r="G210" s="434" t="n">
        <v>207.07</v>
      </c>
      <c r="I210" s="435"/>
    </row>
    <row r="211" customFormat="false" ht="16.5" hidden="true" customHeight="false" outlineLevel="0" collapsed="false">
      <c r="A211" s="433" t="s">
        <v>430</v>
      </c>
      <c r="B211" s="433" t="str">
        <f aca="false">Tabela_NS_S_OUT[[#This Row],[FADN_REG]]&amp;Tabela_NS_S_OUT[[#This Row],[NAZWA]]</f>
        <v>ARośliny przemysłowe specjalne</v>
      </c>
      <c r="C211" s="433" t="s">
        <v>431</v>
      </c>
      <c r="D211" s="433" t="s">
        <v>327</v>
      </c>
      <c r="E211" s="433" t="s">
        <v>299</v>
      </c>
      <c r="F211" s="434" t="n">
        <v>28.65</v>
      </c>
      <c r="G211" s="434" t="n">
        <v>538.99</v>
      </c>
      <c r="I211" s="435"/>
    </row>
    <row r="212" customFormat="false" ht="16.5" hidden="true" customHeight="false" outlineLevel="0" collapsed="false">
      <c r="A212" s="433" t="s">
        <v>430</v>
      </c>
      <c r="B212" s="433" t="str">
        <f aca="false">Tabela_NS_S_OUT[[#This Row],[FADN_REG]]&amp;Tabela_NS_S_OUT[[#This Row],[NAZWA]]</f>
        <v>BRośliny przemysłowe specjalne</v>
      </c>
      <c r="C212" s="433" t="s">
        <v>431</v>
      </c>
      <c r="D212" s="433" t="s">
        <v>327</v>
      </c>
      <c r="E212" s="433" t="s">
        <v>3</v>
      </c>
      <c r="F212" s="434" t="n">
        <v>20.17</v>
      </c>
      <c r="G212" s="434" t="n">
        <v>555.55</v>
      </c>
      <c r="I212" s="435"/>
    </row>
    <row r="213" customFormat="false" ht="16.5" hidden="true" customHeight="false" outlineLevel="0" collapsed="false">
      <c r="A213" s="433" t="s">
        <v>430</v>
      </c>
      <c r="B213" s="433" t="str">
        <f aca="false">Tabela_NS_S_OUT[[#This Row],[FADN_REG]]&amp;Tabela_NS_S_OUT[[#This Row],[NAZWA]]</f>
        <v>CRośliny przemysłowe specjalne</v>
      </c>
      <c r="C213" s="433" t="s">
        <v>431</v>
      </c>
      <c r="D213" s="433" t="s">
        <v>327</v>
      </c>
      <c r="E213" s="433" t="s">
        <v>300</v>
      </c>
      <c r="F213" s="434" t="n">
        <v>20.13</v>
      </c>
      <c r="G213" s="434" t="n">
        <v>678.55</v>
      </c>
      <c r="I213" s="435"/>
    </row>
    <row r="214" customFormat="false" ht="16.5" hidden="true" customHeight="false" outlineLevel="0" collapsed="false">
      <c r="A214" s="433" t="s">
        <v>430</v>
      </c>
      <c r="B214" s="433" t="str">
        <f aca="false">Tabela_NS_S_OUT[[#This Row],[FADN_REG]]&amp;Tabela_NS_S_OUT[[#This Row],[NAZWA]]</f>
        <v>DRośliny przemysłowe specjalne</v>
      </c>
      <c r="C214" s="433" t="s">
        <v>431</v>
      </c>
      <c r="D214" s="433" t="s">
        <v>327</v>
      </c>
      <c r="E214" s="433" t="s">
        <v>301</v>
      </c>
      <c r="F214" s="434" t="n">
        <v>25.59</v>
      </c>
      <c r="G214" s="434" t="n">
        <v>537.42</v>
      </c>
      <c r="I214" s="435"/>
    </row>
    <row r="215" customFormat="false" ht="16.5" hidden="true" customHeight="false" outlineLevel="0" collapsed="false">
      <c r="A215" s="433" t="s">
        <v>432</v>
      </c>
      <c r="B215" s="433" t="str">
        <f aca="false">Tabela_NS_S_OUT[[#This Row],[FADN_REG]]&amp;Tabela_NS_S_OUT[[#This Row],[NAZWA]]</f>
        <v>ATytoń na liście</v>
      </c>
      <c r="C215" s="433" t="s">
        <v>433</v>
      </c>
      <c r="D215" s="433" t="s">
        <v>327</v>
      </c>
      <c r="E215" s="433" t="s">
        <v>299</v>
      </c>
      <c r="F215" s="434" t="n">
        <v>24.38</v>
      </c>
      <c r="G215" s="434" t="n">
        <v>745.61</v>
      </c>
      <c r="I215" s="435"/>
    </row>
    <row r="216" customFormat="false" ht="16.5" hidden="true" customHeight="false" outlineLevel="0" collapsed="false">
      <c r="A216" s="433" t="s">
        <v>432</v>
      </c>
      <c r="B216" s="433" t="str">
        <f aca="false">Tabela_NS_S_OUT[[#This Row],[FADN_REG]]&amp;Tabela_NS_S_OUT[[#This Row],[NAZWA]]</f>
        <v>BTytoń na liście</v>
      </c>
      <c r="C216" s="433" t="s">
        <v>433</v>
      </c>
      <c r="D216" s="433" t="s">
        <v>327</v>
      </c>
      <c r="E216" s="433" t="s">
        <v>3</v>
      </c>
      <c r="F216" s="434" t="n">
        <v>20.68</v>
      </c>
      <c r="G216" s="434" t="n">
        <v>581.58</v>
      </c>
      <c r="I216" s="435"/>
    </row>
    <row r="217" customFormat="false" ht="16.5" hidden="true" customHeight="false" outlineLevel="0" collapsed="false">
      <c r="A217" s="433" t="s">
        <v>432</v>
      </c>
      <c r="B217" s="433" t="str">
        <f aca="false">Tabela_NS_S_OUT[[#This Row],[FADN_REG]]&amp;Tabela_NS_S_OUT[[#This Row],[NAZWA]]</f>
        <v>CTytoń na liście</v>
      </c>
      <c r="C217" s="433" t="s">
        <v>433</v>
      </c>
      <c r="D217" s="433" t="s">
        <v>327</v>
      </c>
      <c r="E217" s="433" t="s">
        <v>300</v>
      </c>
      <c r="F217" s="434" t="n">
        <v>24.22</v>
      </c>
      <c r="G217" s="434" t="n">
        <v>822.32</v>
      </c>
      <c r="I217" s="435"/>
    </row>
    <row r="218" customFormat="false" ht="16.5" hidden="true" customHeight="false" outlineLevel="0" collapsed="false">
      <c r="A218" s="433" t="s">
        <v>432</v>
      </c>
      <c r="B218" s="433" t="str">
        <f aca="false">Tabela_NS_S_OUT[[#This Row],[FADN_REG]]&amp;Tabela_NS_S_OUT[[#This Row],[NAZWA]]</f>
        <v>DTytoń na liście</v>
      </c>
      <c r="C218" s="433" t="s">
        <v>433</v>
      </c>
      <c r="D218" s="433" t="s">
        <v>327</v>
      </c>
      <c r="E218" s="433" t="s">
        <v>301</v>
      </c>
      <c r="F218" s="434" t="n">
        <v>26.02</v>
      </c>
      <c r="G218" s="434" t="n">
        <v>573.83</v>
      </c>
      <c r="I218" s="435"/>
    </row>
    <row r="219" customFormat="false" ht="16.5" hidden="true" customHeight="false" outlineLevel="0" collapsed="false">
      <c r="A219" s="433" t="s">
        <v>434</v>
      </c>
      <c r="B219" s="433" t="str">
        <f aca="false">Tabela_NS_S_OUT[[#This Row],[FADN_REG]]&amp;Tabela_NS_S_OUT[[#This Row],[NAZWA]]</f>
        <v>AChmiel na szyszki</v>
      </c>
      <c r="C219" s="433" t="s">
        <v>435</v>
      </c>
      <c r="D219" s="433" t="s">
        <v>327</v>
      </c>
      <c r="E219" s="433" t="s">
        <v>299</v>
      </c>
      <c r="F219" s="434" t="n">
        <v>15.76</v>
      </c>
      <c r="G219" s="434" t="n">
        <v>1348</v>
      </c>
      <c r="I219" s="435"/>
    </row>
    <row r="220" customFormat="false" ht="16.5" hidden="true" customHeight="false" outlineLevel="0" collapsed="false">
      <c r="A220" s="433" t="s">
        <v>434</v>
      </c>
      <c r="B220" s="433" t="str">
        <f aca="false">Tabela_NS_S_OUT[[#This Row],[FADN_REG]]&amp;Tabela_NS_S_OUT[[#This Row],[NAZWA]]</f>
        <v>BChmiel na szyszki</v>
      </c>
      <c r="C220" s="433" t="s">
        <v>435</v>
      </c>
      <c r="D220" s="433" t="s">
        <v>327</v>
      </c>
      <c r="E220" s="433" t="s">
        <v>3</v>
      </c>
      <c r="F220" s="434" t="n">
        <v>15.76</v>
      </c>
      <c r="G220" s="434" t="n">
        <v>1348</v>
      </c>
      <c r="I220" s="435"/>
    </row>
    <row r="221" customFormat="false" ht="16.5" hidden="true" customHeight="false" outlineLevel="0" collapsed="false">
      <c r="A221" s="433" t="s">
        <v>434</v>
      </c>
      <c r="B221" s="433" t="str">
        <f aca="false">Tabela_NS_S_OUT[[#This Row],[FADN_REG]]&amp;Tabela_NS_S_OUT[[#This Row],[NAZWA]]</f>
        <v>CChmiel na szyszki</v>
      </c>
      <c r="C221" s="433" t="s">
        <v>435</v>
      </c>
      <c r="D221" s="433" t="s">
        <v>327</v>
      </c>
      <c r="E221" s="433" t="s">
        <v>300</v>
      </c>
      <c r="F221" s="434" t="n">
        <v>15.87</v>
      </c>
      <c r="G221" s="434" t="n">
        <v>1375.33</v>
      </c>
      <c r="I221" s="435"/>
    </row>
    <row r="222" customFormat="false" ht="16.5" hidden="true" customHeight="false" outlineLevel="0" collapsed="false">
      <c r="A222" s="433" t="s">
        <v>434</v>
      </c>
      <c r="B222" s="433" t="str">
        <f aca="false">Tabela_NS_S_OUT[[#This Row],[FADN_REG]]&amp;Tabela_NS_S_OUT[[#This Row],[NAZWA]]</f>
        <v>DChmiel na szyszki</v>
      </c>
      <c r="C222" s="433" t="s">
        <v>435</v>
      </c>
      <c r="D222" s="433" t="s">
        <v>327</v>
      </c>
      <c r="E222" s="433" t="s">
        <v>301</v>
      </c>
      <c r="F222" s="434" t="n">
        <v>15.76</v>
      </c>
      <c r="G222" s="434" t="n">
        <v>1348</v>
      </c>
      <c r="I222" s="435"/>
    </row>
    <row r="223" customFormat="false" ht="16.5" hidden="true" customHeight="false" outlineLevel="0" collapsed="false">
      <c r="A223" s="433" t="s">
        <v>436</v>
      </c>
      <c r="B223" s="433" t="str">
        <f aca="false">Tabela_NS_S_OUT[[#This Row],[FADN_REG]]&amp;Tabela_NS_S_OUT[[#This Row],[NAZWA]]</f>
        <v>ARośliny zielarskie (lecznicze, przyprawowe, aromatyczne)</v>
      </c>
      <c r="C223" s="433" t="s">
        <v>437</v>
      </c>
      <c r="D223" s="433" t="s">
        <v>327</v>
      </c>
      <c r="E223" s="433" t="s">
        <v>299</v>
      </c>
      <c r="F223" s="434" t="n">
        <v>15.91</v>
      </c>
      <c r="G223" s="434" t="n">
        <v>578.16</v>
      </c>
      <c r="I223" s="435"/>
    </row>
    <row r="224" customFormat="false" ht="16.5" hidden="true" customHeight="false" outlineLevel="0" collapsed="false">
      <c r="A224" s="433" t="s">
        <v>436</v>
      </c>
      <c r="B224" s="433" t="str">
        <f aca="false">Tabela_NS_S_OUT[[#This Row],[FADN_REG]]&amp;Tabela_NS_S_OUT[[#This Row],[NAZWA]]</f>
        <v>BRośliny zielarskie (lecznicze, przyprawowe, aromatyczne)</v>
      </c>
      <c r="C224" s="433" t="s">
        <v>437</v>
      </c>
      <c r="D224" s="433" t="s">
        <v>327</v>
      </c>
      <c r="E224" s="433" t="s">
        <v>3</v>
      </c>
      <c r="F224" s="434" t="n">
        <v>14.18</v>
      </c>
      <c r="G224" s="434" t="n">
        <v>549.23</v>
      </c>
      <c r="I224" s="435"/>
    </row>
    <row r="225" customFormat="false" ht="16.5" hidden="true" customHeight="false" outlineLevel="0" collapsed="false">
      <c r="A225" s="433" t="s">
        <v>436</v>
      </c>
      <c r="B225" s="433" t="str">
        <f aca="false">Tabela_NS_S_OUT[[#This Row],[FADN_REG]]&amp;Tabela_NS_S_OUT[[#This Row],[NAZWA]]</f>
        <v>CRośliny zielarskie (lecznicze, przyprawowe, aromatyczne)</v>
      </c>
      <c r="C225" s="433" t="s">
        <v>437</v>
      </c>
      <c r="D225" s="433" t="s">
        <v>327</v>
      </c>
      <c r="E225" s="433" t="s">
        <v>300</v>
      </c>
      <c r="F225" s="434" t="n">
        <v>16.76</v>
      </c>
      <c r="G225" s="434" t="n">
        <v>599.75</v>
      </c>
      <c r="I225" s="435"/>
    </row>
    <row r="226" customFormat="false" ht="16.5" hidden="true" customHeight="false" outlineLevel="0" collapsed="false">
      <c r="A226" s="433" t="s">
        <v>436</v>
      </c>
      <c r="B226" s="433" t="str">
        <f aca="false">Tabela_NS_S_OUT[[#This Row],[FADN_REG]]&amp;Tabela_NS_S_OUT[[#This Row],[NAZWA]]</f>
        <v>DRośliny zielarskie (lecznicze, przyprawowe, aromatyczne)</v>
      </c>
      <c r="C226" s="433" t="s">
        <v>437</v>
      </c>
      <c r="D226" s="433" t="s">
        <v>327</v>
      </c>
      <c r="E226" s="433" t="s">
        <v>301</v>
      </c>
      <c r="F226" s="434" t="n">
        <v>15.91</v>
      </c>
      <c r="G226" s="434" t="n">
        <v>578.16</v>
      </c>
      <c r="I226" s="435"/>
    </row>
    <row r="227" customFormat="false" ht="16.5" hidden="true" customHeight="false" outlineLevel="0" collapsed="false">
      <c r="A227" s="433" t="s">
        <v>438</v>
      </c>
      <c r="B227" s="433" t="str">
        <f aca="false">Tabela_NS_S_OUT[[#This Row],[FADN_REG]]&amp;Tabela_NS_S_OUT[[#This Row],[NAZWA]]</f>
        <v>AWiklina</v>
      </c>
      <c r="C227" s="433" t="s">
        <v>439</v>
      </c>
      <c r="D227" s="433" t="s">
        <v>327</v>
      </c>
      <c r="E227" s="433" t="s">
        <v>299</v>
      </c>
      <c r="F227" s="434" t="n">
        <v>74.53</v>
      </c>
      <c r="G227" s="434" t="n">
        <v>58.87</v>
      </c>
      <c r="I227" s="435"/>
    </row>
    <row r="228" customFormat="false" ht="16.5" hidden="true" customHeight="false" outlineLevel="0" collapsed="false">
      <c r="A228" s="433" t="s">
        <v>438</v>
      </c>
      <c r="B228" s="433" t="str">
        <f aca="false">Tabela_NS_S_OUT[[#This Row],[FADN_REG]]&amp;Tabela_NS_S_OUT[[#This Row],[NAZWA]]</f>
        <v>BWiklina</v>
      </c>
      <c r="C228" s="433" t="s">
        <v>439</v>
      </c>
      <c r="D228" s="433" t="s">
        <v>327</v>
      </c>
      <c r="E228" s="433" t="s">
        <v>3</v>
      </c>
      <c r="F228" s="434" t="n">
        <v>74.53</v>
      </c>
      <c r="G228" s="434" t="n">
        <v>58.87</v>
      </c>
      <c r="I228" s="435"/>
    </row>
    <row r="229" customFormat="false" ht="16.5" hidden="true" customHeight="false" outlineLevel="0" collapsed="false">
      <c r="A229" s="433" t="s">
        <v>438</v>
      </c>
      <c r="B229" s="433" t="str">
        <f aca="false">Tabela_NS_S_OUT[[#This Row],[FADN_REG]]&amp;Tabela_NS_S_OUT[[#This Row],[NAZWA]]</f>
        <v>CWiklina</v>
      </c>
      <c r="C229" s="433" t="s">
        <v>439</v>
      </c>
      <c r="D229" s="433" t="s">
        <v>327</v>
      </c>
      <c r="E229" s="433" t="s">
        <v>300</v>
      </c>
      <c r="F229" s="434" t="n">
        <v>74.53</v>
      </c>
      <c r="G229" s="434" t="n">
        <v>58.87</v>
      </c>
      <c r="I229" s="435"/>
    </row>
    <row r="230" customFormat="false" ht="16.5" hidden="true" customHeight="false" outlineLevel="0" collapsed="false">
      <c r="A230" s="433" t="s">
        <v>438</v>
      </c>
      <c r="B230" s="433" t="str">
        <f aca="false">Tabela_NS_S_OUT[[#This Row],[FADN_REG]]&amp;Tabela_NS_S_OUT[[#This Row],[NAZWA]]</f>
        <v>DWiklina</v>
      </c>
      <c r="C230" s="433" t="s">
        <v>439</v>
      </c>
      <c r="D230" s="433" t="s">
        <v>327</v>
      </c>
      <c r="E230" s="433" t="s">
        <v>301</v>
      </c>
      <c r="F230" s="434" t="n">
        <v>74.53</v>
      </c>
      <c r="G230" s="434" t="n">
        <v>58.87</v>
      </c>
      <c r="I230" s="435"/>
    </row>
    <row r="231" customFormat="false" ht="16.5" hidden="true" customHeight="false" outlineLevel="0" collapsed="false">
      <c r="A231" s="433" t="s">
        <v>440</v>
      </c>
      <c r="B231" s="433" t="str">
        <f aca="false">Tabela_NS_S_OUT[[#This Row],[FADN_REG]]&amp;Tabela_NS_S_OUT[[#This Row],[NAZWA]]</f>
        <v>AZiemniaki</v>
      </c>
      <c r="C231" s="433" t="s">
        <v>441</v>
      </c>
      <c r="D231" s="433" t="s">
        <v>327</v>
      </c>
      <c r="E231" s="433" t="s">
        <v>299</v>
      </c>
      <c r="F231" s="434" t="n">
        <v>249.03</v>
      </c>
      <c r="G231" s="434" t="n">
        <v>43.03</v>
      </c>
      <c r="I231" s="435"/>
    </row>
    <row r="232" customFormat="false" ht="16.5" hidden="true" customHeight="false" outlineLevel="0" collapsed="false">
      <c r="A232" s="433" t="s">
        <v>440</v>
      </c>
      <c r="B232" s="433" t="str">
        <f aca="false">Tabela_NS_S_OUT[[#This Row],[FADN_REG]]&amp;Tabela_NS_S_OUT[[#This Row],[NAZWA]]</f>
        <v>BZiemniaki</v>
      </c>
      <c r="C232" s="433" t="s">
        <v>441</v>
      </c>
      <c r="D232" s="433" t="s">
        <v>327</v>
      </c>
      <c r="E232" s="433" t="s">
        <v>3</v>
      </c>
      <c r="F232" s="434" t="n">
        <v>260.55</v>
      </c>
      <c r="G232" s="434" t="n">
        <v>36.71</v>
      </c>
      <c r="I232" s="435"/>
    </row>
    <row r="233" customFormat="false" ht="16.5" hidden="true" customHeight="false" outlineLevel="0" collapsed="false">
      <c r="A233" s="433" t="s">
        <v>440</v>
      </c>
      <c r="B233" s="433" t="str">
        <f aca="false">Tabela_NS_S_OUT[[#This Row],[FADN_REG]]&amp;Tabela_NS_S_OUT[[#This Row],[NAZWA]]</f>
        <v>CZiemniaki</v>
      </c>
      <c r="C233" s="433" t="s">
        <v>441</v>
      </c>
      <c r="D233" s="433" t="s">
        <v>327</v>
      </c>
      <c r="E233" s="433" t="s">
        <v>300</v>
      </c>
      <c r="F233" s="434" t="n">
        <v>225.62</v>
      </c>
      <c r="G233" s="434" t="n">
        <v>40.43</v>
      </c>
      <c r="I233" s="435"/>
    </row>
    <row r="234" customFormat="false" ht="16.5" hidden="true" customHeight="false" outlineLevel="0" collapsed="false">
      <c r="A234" s="433" t="s">
        <v>440</v>
      </c>
      <c r="B234" s="433" t="str">
        <f aca="false">Tabela_NS_S_OUT[[#This Row],[FADN_REG]]&amp;Tabela_NS_S_OUT[[#This Row],[NAZWA]]</f>
        <v>DZiemniaki</v>
      </c>
      <c r="C234" s="433" t="s">
        <v>441</v>
      </c>
      <c r="D234" s="433" t="s">
        <v>327</v>
      </c>
      <c r="E234" s="433" t="s">
        <v>301</v>
      </c>
      <c r="F234" s="434" t="n">
        <v>251.49</v>
      </c>
      <c r="G234" s="434" t="n">
        <v>39.14</v>
      </c>
      <c r="I234" s="435"/>
    </row>
    <row r="235" customFormat="false" ht="16.5" hidden="true" customHeight="false" outlineLevel="0" collapsed="false">
      <c r="A235" s="433" t="s">
        <v>442</v>
      </c>
      <c r="B235" s="433" t="str">
        <f aca="false">Tabela_NS_S_OUT[[#This Row],[FADN_REG]]&amp;Tabela_NS_S_OUT[[#This Row],[NAZWA]]</f>
        <v>AZiemniaki sadzeniaki (kwalifikowane)</v>
      </c>
      <c r="C235" s="433" t="s">
        <v>443</v>
      </c>
      <c r="D235" s="433" t="s">
        <v>327</v>
      </c>
      <c r="E235" s="433" t="s">
        <v>299</v>
      </c>
      <c r="F235" s="434" t="n">
        <v>259.96</v>
      </c>
      <c r="G235" s="434" t="n">
        <v>72.04</v>
      </c>
      <c r="I235" s="435"/>
    </row>
    <row r="236" customFormat="false" ht="16.5" hidden="true" customHeight="false" outlineLevel="0" collapsed="false">
      <c r="A236" s="433" t="s">
        <v>442</v>
      </c>
      <c r="B236" s="433" t="str">
        <f aca="false">Tabela_NS_S_OUT[[#This Row],[FADN_REG]]&amp;Tabela_NS_S_OUT[[#This Row],[NAZWA]]</f>
        <v>BZiemniaki sadzeniaki (kwalifikowane)</v>
      </c>
      <c r="C236" s="433" t="s">
        <v>443</v>
      </c>
      <c r="D236" s="433" t="s">
        <v>327</v>
      </c>
      <c r="E236" s="433" t="s">
        <v>3</v>
      </c>
      <c r="F236" s="434" t="n">
        <v>255.75</v>
      </c>
      <c r="G236" s="434" t="n">
        <v>69.35</v>
      </c>
      <c r="I236" s="435"/>
    </row>
    <row r="237" customFormat="false" ht="16.5" hidden="true" customHeight="false" outlineLevel="0" collapsed="false">
      <c r="A237" s="433" t="s">
        <v>442</v>
      </c>
      <c r="B237" s="433" t="str">
        <f aca="false">Tabela_NS_S_OUT[[#This Row],[FADN_REG]]&amp;Tabela_NS_S_OUT[[#This Row],[NAZWA]]</f>
        <v>CZiemniaki sadzeniaki (kwalifikowane)</v>
      </c>
      <c r="C237" s="433" t="s">
        <v>443</v>
      </c>
      <c r="D237" s="433" t="s">
        <v>327</v>
      </c>
      <c r="E237" s="433" t="s">
        <v>300</v>
      </c>
      <c r="F237" s="434" t="n">
        <v>259.96</v>
      </c>
      <c r="G237" s="434" t="n">
        <v>72.04</v>
      </c>
      <c r="I237" s="435"/>
    </row>
    <row r="238" customFormat="false" ht="16.5" hidden="true" customHeight="false" outlineLevel="0" collapsed="false">
      <c r="A238" s="433" t="s">
        <v>442</v>
      </c>
      <c r="B238" s="433" t="str">
        <f aca="false">Tabela_NS_S_OUT[[#This Row],[FADN_REG]]&amp;Tabela_NS_S_OUT[[#This Row],[NAZWA]]</f>
        <v>DZiemniaki sadzeniaki (kwalifikowane)</v>
      </c>
      <c r="C238" s="433" t="s">
        <v>443</v>
      </c>
      <c r="D238" s="433" t="s">
        <v>327</v>
      </c>
      <c r="E238" s="433" t="s">
        <v>301</v>
      </c>
      <c r="F238" s="434" t="n">
        <v>259.96</v>
      </c>
      <c r="G238" s="434" t="n">
        <v>72.04</v>
      </c>
      <c r="I238" s="435"/>
    </row>
    <row r="239" customFormat="false" ht="16.5" hidden="true" customHeight="false" outlineLevel="0" collapsed="false">
      <c r="A239" s="433" t="s">
        <v>444</v>
      </c>
      <c r="B239" s="433" t="str">
        <f aca="false">Tabela_NS_S_OUT[[#This Row],[FADN_REG]]&amp;Tabela_NS_S_OUT[[#This Row],[NAZWA]]</f>
        <v>AZiemniaki jadalne</v>
      </c>
      <c r="C239" s="433" t="s">
        <v>445</v>
      </c>
      <c r="D239" s="433" t="s">
        <v>327</v>
      </c>
      <c r="E239" s="433" t="s">
        <v>299</v>
      </c>
      <c r="F239" s="434" t="n">
        <v>235.33</v>
      </c>
      <c r="G239" s="434" t="n">
        <v>47.49</v>
      </c>
      <c r="I239" s="435"/>
    </row>
    <row r="240" customFormat="false" ht="16.5" hidden="true" customHeight="false" outlineLevel="0" collapsed="false">
      <c r="A240" s="433" t="s">
        <v>444</v>
      </c>
      <c r="B240" s="433" t="str">
        <f aca="false">Tabela_NS_S_OUT[[#This Row],[FADN_REG]]&amp;Tabela_NS_S_OUT[[#This Row],[NAZWA]]</f>
        <v>BZiemniaki jadalne</v>
      </c>
      <c r="C240" s="433" t="s">
        <v>445</v>
      </c>
      <c r="D240" s="433" t="s">
        <v>327</v>
      </c>
      <c r="E240" s="433" t="s">
        <v>3</v>
      </c>
      <c r="F240" s="434" t="n">
        <v>252.69</v>
      </c>
      <c r="G240" s="434" t="n">
        <v>42.4</v>
      </c>
      <c r="I240" s="435"/>
    </row>
    <row r="241" customFormat="false" ht="16.5" hidden="true" customHeight="false" outlineLevel="0" collapsed="false">
      <c r="A241" s="433" t="s">
        <v>444</v>
      </c>
      <c r="B241" s="433" t="str">
        <f aca="false">Tabela_NS_S_OUT[[#This Row],[FADN_REG]]&amp;Tabela_NS_S_OUT[[#This Row],[NAZWA]]</f>
        <v>CZiemniaki jadalne</v>
      </c>
      <c r="C241" s="433" t="s">
        <v>445</v>
      </c>
      <c r="D241" s="433" t="s">
        <v>327</v>
      </c>
      <c r="E241" s="433" t="s">
        <v>300</v>
      </c>
      <c r="F241" s="434" t="n">
        <v>227.77</v>
      </c>
      <c r="G241" s="434" t="n">
        <v>44.99</v>
      </c>
      <c r="I241" s="435"/>
    </row>
    <row r="242" customFormat="false" ht="16.5" hidden="true" customHeight="false" outlineLevel="0" collapsed="false">
      <c r="A242" s="433" t="s">
        <v>444</v>
      </c>
      <c r="B242" s="433" t="str">
        <f aca="false">Tabela_NS_S_OUT[[#This Row],[FADN_REG]]&amp;Tabela_NS_S_OUT[[#This Row],[NAZWA]]</f>
        <v>DZiemniaki jadalne</v>
      </c>
      <c r="C242" s="433" t="s">
        <v>445</v>
      </c>
      <c r="D242" s="433" t="s">
        <v>327</v>
      </c>
      <c r="E242" s="433" t="s">
        <v>301</v>
      </c>
      <c r="F242" s="434" t="n">
        <v>255.25</v>
      </c>
      <c r="G242" s="434" t="n">
        <v>37.88</v>
      </c>
      <c r="I242" s="435"/>
    </row>
    <row r="243" customFormat="false" ht="16.5" hidden="true" customHeight="false" outlineLevel="0" collapsed="false">
      <c r="A243" s="433" t="s">
        <v>446</v>
      </c>
      <c r="B243" s="433" t="str">
        <f aca="false">Tabela_NS_S_OUT[[#This Row],[FADN_REG]]&amp;Tabela_NS_S_OUT[[#This Row],[NAZWA]]</f>
        <v>AZiemniaki skrobiowe</v>
      </c>
      <c r="C243" s="433" t="s">
        <v>447</v>
      </c>
      <c r="D243" s="433" t="s">
        <v>327</v>
      </c>
      <c r="E243" s="433" t="s">
        <v>299</v>
      </c>
      <c r="F243" s="434" t="n">
        <v>319.08</v>
      </c>
      <c r="G243" s="434" t="n">
        <v>24.35</v>
      </c>
      <c r="I243" s="435"/>
    </row>
    <row r="244" customFormat="false" ht="16.5" hidden="true" customHeight="false" outlineLevel="0" collapsed="false">
      <c r="A244" s="433" t="s">
        <v>446</v>
      </c>
      <c r="B244" s="433" t="str">
        <f aca="false">Tabela_NS_S_OUT[[#This Row],[FADN_REG]]&amp;Tabela_NS_S_OUT[[#This Row],[NAZWA]]</f>
        <v>BZiemniaki skrobiowe</v>
      </c>
      <c r="C244" s="433" t="s">
        <v>447</v>
      </c>
      <c r="D244" s="433" t="s">
        <v>327</v>
      </c>
      <c r="E244" s="433" t="s">
        <v>3</v>
      </c>
      <c r="F244" s="434" t="n">
        <v>294.44</v>
      </c>
      <c r="G244" s="434" t="n">
        <v>22.83</v>
      </c>
      <c r="I244" s="435"/>
    </row>
    <row r="245" customFormat="false" ht="16.5" hidden="true" customHeight="false" outlineLevel="0" collapsed="false">
      <c r="A245" s="433" t="s">
        <v>446</v>
      </c>
      <c r="B245" s="433" t="str">
        <f aca="false">Tabela_NS_S_OUT[[#This Row],[FADN_REG]]&amp;Tabela_NS_S_OUT[[#This Row],[NAZWA]]</f>
        <v>CZiemniaki skrobiowe</v>
      </c>
      <c r="C245" s="433" t="s">
        <v>447</v>
      </c>
      <c r="D245" s="433" t="s">
        <v>327</v>
      </c>
      <c r="E245" s="433" t="s">
        <v>300</v>
      </c>
      <c r="F245" s="434" t="n">
        <v>250.32</v>
      </c>
      <c r="G245" s="434" t="n">
        <v>24.98</v>
      </c>
      <c r="I245" s="435"/>
    </row>
    <row r="246" customFormat="false" ht="16.5" hidden="true" customHeight="false" outlineLevel="0" collapsed="false">
      <c r="A246" s="433" t="s">
        <v>446</v>
      </c>
      <c r="B246" s="433" t="str">
        <f aca="false">Tabela_NS_S_OUT[[#This Row],[FADN_REG]]&amp;Tabela_NS_S_OUT[[#This Row],[NAZWA]]</f>
        <v>DZiemniaki skrobiowe</v>
      </c>
      <c r="C246" s="433" t="s">
        <v>447</v>
      </c>
      <c r="D246" s="433" t="s">
        <v>327</v>
      </c>
      <c r="E246" s="433" t="s">
        <v>301</v>
      </c>
      <c r="F246" s="434" t="n">
        <v>292.03</v>
      </c>
      <c r="G246" s="434" t="n">
        <v>23.46</v>
      </c>
      <c r="I246" s="435"/>
    </row>
    <row r="247" customFormat="false" ht="16.5" hidden="true" customHeight="false" outlineLevel="0" collapsed="false">
      <c r="A247" s="433" t="s">
        <v>448</v>
      </c>
      <c r="B247" s="433" t="str">
        <f aca="false">Tabela_NS_S_OUT[[#This Row],[FADN_REG]]&amp;Tabela_NS_S_OUT[[#This Row],[NAZWA]]</f>
        <v>AZiemniaki pastewne</v>
      </c>
      <c r="C247" s="433" t="s">
        <v>449</v>
      </c>
      <c r="D247" s="433" t="s">
        <v>327</v>
      </c>
      <c r="E247" s="433" t="s">
        <v>299</v>
      </c>
      <c r="F247" s="434" t="n">
        <v>258.45</v>
      </c>
      <c r="G247" s="434" t="n">
        <v>30.91</v>
      </c>
      <c r="I247" s="435"/>
    </row>
    <row r="248" customFormat="false" ht="16.5" hidden="true" customHeight="false" outlineLevel="0" collapsed="false">
      <c r="A248" s="433" t="s">
        <v>448</v>
      </c>
      <c r="B248" s="433" t="str">
        <f aca="false">Tabela_NS_S_OUT[[#This Row],[FADN_REG]]&amp;Tabela_NS_S_OUT[[#This Row],[NAZWA]]</f>
        <v>BZiemniaki pastewne</v>
      </c>
      <c r="C248" s="433" t="s">
        <v>449</v>
      </c>
      <c r="D248" s="433" t="s">
        <v>327</v>
      </c>
      <c r="E248" s="433" t="s">
        <v>3</v>
      </c>
      <c r="F248" s="434" t="n">
        <v>278.01</v>
      </c>
      <c r="G248" s="434" t="n">
        <v>30.91</v>
      </c>
      <c r="I248" s="435"/>
    </row>
    <row r="249" customFormat="false" ht="16.5" hidden="true" customHeight="false" outlineLevel="0" collapsed="false">
      <c r="A249" s="433" t="s">
        <v>448</v>
      </c>
      <c r="B249" s="433" t="str">
        <f aca="false">Tabela_NS_S_OUT[[#This Row],[FADN_REG]]&amp;Tabela_NS_S_OUT[[#This Row],[NAZWA]]</f>
        <v>CZiemniaki pastewne</v>
      </c>
      <c r="C249" s="433" t="s">
        <v>449</v>
      </c>
      <c r="D249" s="433" t="s">
        <v>327</v>
      </c>
      <c r="E249" s="433" t="s">
        <v>300</v>
      </c>
      <c r="F249" s="434" t="n">
        <v>279.62</v>
      </c>
      <c r="G249" s="434" t="n">
        <v>30.91</v>
      </c>
      <c r="I249" s="435"/>
    </row>
    <row r="250" customFormat="false" ht="16.5" hidden="true" customHeight="false" outlineLevel="0" collapsed="false">
      <c r="A250" s="433" t="s">
        <v>448</v>
      </c>
      <c r="B250" s="433" t="str">
        <f aca="false">Tabela_NS_S_OUT[[#This Row],[FADN_REG]]&amp;Tabela_NS_S_OUT[[#This Row],[NAZWA]]</f>
        <v>DZiemniaki pastewne</v>
      </c>
      <c r="C250" s="433" t="s">
        <v>449</v>
      </c>
      <c r="D250" s="433" t="s">
        <v>327</v>
      </c>
      <c r="E250" s="433" t="s">
        <v>301</v>
      </c>
      <c r="F250" s="434" t="n">
        <v>279.62</v>
      </c>
      <c r="G250" s="434" t="n">
        <v>30.91</v>
      </c>
      <c r="I250" s="435"/>
    </row>
    <row r="251" customFormat="false" ht="16.5" hidden="true" customHeight="false" outlineLevel="0" collapsed="false">
      <c r="A251" s="433" t="s">
        <v>450</v>
      </c>
      <c r="B251" s="433" t="str">
        <f aca="false">Tabela_NS_S_OUT[[#This Row],[FADN_REG]]&amp;Tabela_NS_S_OUT[[#This Row],[NAZWA]]</f>
        <v>AZiemniaki ogólnoużytkowe</v>
      </c>
      <c r="C251" s="433" t="s">
        <v>451</v>
      </c>
      <c r="D251" s="433" t="s">
        <v>327</v>
      </c>
      <c r="E251" s="433" t="s">
        <v>299</v>
      </c>
      <c r="F251" s="434" t="n">
        <v>234.55</v>
      </c>
      <c r="G251" s="434" t="n">
        <v>48.72</v>
      </c>
      <c r="I251" s="435"/>
    </row>
    <row r="252" customFormat="false" ht="16.5" hidden="true" customHeight="false" outlineLevel="0" collapsed="false">
      <c r="A252" s="433" t="s">
        <v>450</v>
      </c>
      <c r="B252" s="433" t="str">
        <f aca="false">Tabela_NS_S_OUT[[#This Row],[FADN_REG]]&amp;Tabela_NS_S_OUT[[#This Row],[NAZWA]]</f>
        <v>BZiemniaki ogólnoużytkowe</v>
      </c>
      <c r="C252" s="433" t="s">
        <v>451</v>
      </c>
      <c r="D252" s="433" t="s">
        <v>327</v>
      </c>
      <c r="E252" s="433" t="s">
        <v>3</v>
      </c>
      <c r="F252" s="434" t="n">
        <v>254.94</v>
      </c>
      <c r="G252" s="434" t="n">
        <v>40.96</v>
      </c>
      <c r="I252" s="435"/>
    </row>
    <row r="253" customFormat="false" ht="16.5" hidden="true" customHeight="false" outlineLevel="0" collapsed="false">
      <c r="A253" s="433" t="s">
        <v>450</v>
      </c>
      <c r="B253" s="433" t="str">
        <f aca="false">Tabela_NS_S_OUT[[#This Row],[FADN_REG]]&amp;Tabela_NS_S_OUT[[#This Row],[NAZWA]]</f>
        <v>CZiemniaki ogólnoużytkowe</v>
      </c>
      <c r="C253" s="433" t="s">
        <v>451</v>
      </c>
      <c r="D253" s="433" t="s">
        <v>327</v>
      </c>
      <c r="E253" s="433" t="s">
        <v>300</v>
      </c>
      <c r="F253" s="434" t="n">
        <v>219.05</v>
      </c>
      <c r="G253" s="434" t="n">
        <v>39.45</v>
      </c>
      <c r="I253" s="435"/>
    </row>
    <row r="254" customFormat="false" ht="16.5" hidden="true" customHeight="false" outlineLevel="0" collapsed="false">
      <c r="A254" s="433" t="s">
        <v>450</v>
      </c>
      <c r="B254" s="433" t="str">
        <f aca="false">Tabela_NS_S_OUT[[#This Row],[FADN_REG]]&amp;Tabela_NS_S_OUT[[#This Row],[NAZWA]]</f>
        <v>DZiemniaki ogólnoużytkowe</v>
      </c>
      <c r="C254" s="433" t="s">
        <v>451</v>
      </c>
      <c r="D254" s="433" t="s">
        <v>327</v>
      </c>
      <c r="E254" s="433" t="s">
        <v>301</v>
      </c>
      <c r="F254" s="434" t="n">
        <v>232.2</v>
      </c>
      <c r="G254" s="434" t="n">
        <v>42.99</v>
      </c>
      <c r="I254" s="435"/>
    </row>
    <row r="255" customFormat="false" ht="16.5" hidden="true" customHeight="false" outlineLevel="0" collapsed="false">
      <c r="A255" s="433" t="s">
        <v>452</v>
      </c>
      <c r="B255" s="433" t="str">
        <f aca="false">Tabela_NS_S_OUT[[#This Row],[FADN_REG]]&amp;Tabela_NS_S_OUT[[#This Row],[NAZWA]]</f>
        <v>ARośliny pastewne objętościowe na gruntach ornych</v>
      </c>
      <c r="C255" s="433" t="s">
        <v>453</v>
      </c>
      <c r="D255" s="433" t="s">
        <v>327</v>
      </c>
      <c r="E255" s="433" t="s">
        <v>299</v>
      </c>
      <c r="F255" s="434" t="n">
        <v>315.18</v>
      </c>
      <c r="G255" s="434" t="n">
        <v>11.52</v>
      </c>
      <c r="I255" s="435"/>
    </row>
    <row r="256" customFormat="false" ht="16.5" hidden="true" customHeight="false" outlineLevel="0" collapsed="false">
      <c r="A256" s="433" t="s">
        <v>452</v>
      </c>
      <c r="B256" s="433" t="str">
        <f aca="false">Tabela_NS_S_OUT[[#This Row],[FADN_REG]]&amp;Tabela_NS_S_OUT[[#This Row],[NAZWA]]</f>
        <v>BRośliny pastewne objętościowe na gruntach ornych</v>
      </c>
      <c r="C256" s="433" t="s">
        <v>453</v>
      </c>
      <c r="D256" s="433" t="s">
        <v>327</v>
      </c>
      <c r="E256" s="433" t="s">
        <v>3</v>
      </c>
      <c r="F256" s="434" t="n">
        <v>403.46</v>
      </c>
      <c r="G256" s="434" t="n">
        <v>11.57</v>
      </c>
      <c r="I256" s="435"/>
    </row>
    <row r="257" customFormat="false" ht="16.5" hidden="true" customHeight="false" outlineLevel="0" collapsed="false">
      <c r="A257" s="433" t="s">
        <v>452</v>
      </c>
      <c r="B257" s="433" t="str">
        <f aca="false">Tabela_NS_S_OUT[[#This Row],[FADN_REG]]&amp;Tabela_NS_S_OUT[[#This Row],[NAZWA]]</f>
        <v>CRośliny pastewne objętościowe na gruntach ornych</v>
      </c>
      <c r="C257" s="433" t="s">
        <v>453</v>
      </c>
      <c r="D257" s="433" t="s">
        <v>327</v>
      </c>
      <c r="E257" s="433" t="s">
        <v>300</v>
      </c>
      <c r="F257" s="434" t="n">
        <v>404.65</v>
      </c>
      <c r="G257" s="434" t="n">
        <v>11.56</v>
      </c>
      <c r="I257" s="435"/>
    </row>
    <row r="258" customFormat="false" ht="16.5" hidden="true" customHeight="false" outlineLevel="0" collapsed="false">
      <c r="A258" s="433" t="s">
        <v>452</v>
      </c>
      <c r="B258" s="433" t="str">
        <f aca="false">Tabela_NS_S_OUT[[#This Row],[FADN_REG]]&amp;Tabela_NS_S_OUT[[#This Row],[NAZWA]]</f>
        <v>DRośliny pastewne objętościowe na gruntach ornych</v>
      </c>
      <c r="C258" s="433" t="s">
        <v>453</v>
      </c>
      <c r="D258" s="433" t="s">
        <v>327</v>
      </c>
      <c r="E258" s="433" t="s">
        <v>301</v>
      </c>
      <c r="F258" s="434" t="n">
        <v>391.91</v>
      </c>
      <c r="G258" s="434" t="n">
        <v>11.49</v>
      </c>
      <c r="I258" s="435"/>
    </row>
    <row r="259" customFormat="false" ht="16.5" hidden="true" customHeight="false" outlineLevel="0" collapsed="false">
      <c r="A259" s="433" t="s">
        <v>454</v>
      </c>
      <c r="B259" s="433" t="str">
        <f aca="false">Tabela_NS_S_OUT[[#This Row],[FADN_REG]]&amp;Tabela_NS_S_OUT[[#This Row],[NAZWA]]</f>
        <v>AOkopowe pastewne na pasze</v>
      </c>
      <c r="C259" s="433" t="s">
        <v>455</v>
      </c>
      <c r="D259" s="433" t="s">
        <v>327</v>
      </c>
      <c r="E259" s="433" t="s">
        <v>299</v>
      </c>
      <c r="F259" s="434" t="n">
        <v>453.4</v>
      </c>
      <c r="G259" s="434" t="n">
        <v>8.33</v>
      </c>
      <c r="I259" s="435"/>
    </row>
    <row r="260" customFormat="false" ht="16.5" hidden="true" customHeight="false" outlineLevel="0" collapsed="false">
      <c r="A260" s="433" t="s">
        <v>454</v>
      </c>
      <c r="B260" s="433" t="str">
        <f aca="false">Tabela_NS_S_OUT[[#This Row],[FADN_REG]]&amp;Tabela_NS_S_OUT[[#This Row],[NAZWA]]</f>
        <v>BOkopowe pastewne na pasze</v>
      </c>
      <c r="C260" s="433" t="s">
        <v>455</v>
      </c>
      <c r="D260" s="433" t="s">
        <v>327</v>
      </c>
      <c r="E260" s="433" t="s">
        <v>3</v>
      </c>
      <c r="F260" s="434" t="n">
        <v>509.04</v>
      </c>
      <c r="G260" s="434" t="n">
        <v>8.42</v>
      </c>
      <c r="I260" s="435"/>
    </row>
    <row r="261" customFormat="false" ht="16.5" hidden="true" customHeight="false" outlineLevel="0" collapsed="false">
      <c r="A261" s="433" t="s">
        <v>454</v>
      </c>
      <c r="B261" s="433" t="str">
        <f aca="false">Tabela_NS_S_OUT[[#This Row],[FADN_REG]]&amp;Tabela_NS_S_OUT[[#This Row],[NAZWA]]</f>
        <v>COkopowe pastewne na pasze</v>
      </c>
      <c r="C261" s="433" t="s">
        <v>455</v>
      </c>
      <c r="D261" s="433" t="s">
        <v>327</v>
      </c>
      <c r="E261" s="433" t="s">
        <v>300</v>
      </c>
      <c r="F261" s="434" t="n">
        <v>433.99</v>
      </c>
      <c r="G261" s="434" t="n">
        <v>8.54</v>
      </c>
      <c r="I261" s="435"/>
    </row>
    <row r="262" customFormat="false" ht="16.5" hidden="true" customHeight="false" outlineLevel="0" collapsed="false">
      <c r="A262" s="433" t="s">
        <v>454</v>
      </c>
      <c r="B262" s="433" t="str">
        <f aca="false">Tabela_NS_S_OUT[[#This Row],[FADN_REG]]&amp;Tabela_NS_S_OUT[[#This Row],[NAZWA]]</f>
        <v>DOkopowe pastewne na pasze</v>
      </c>
      <c r="C262" s="433" t="s">
        <v>455</v>
      </c>
      <c r="D262" s="433" t="s">
        <v>327</v>
      </c>
      <c r="E262" s="433" t="s">
        <v>301</v>
      </c>
      <c r="F262" s="434" t="n">
        <v>491.39</v>
      </c>
      <c r="G262" s="434" t="n">
        <v>8.15</v>
      </c>
      <c r="I262" s="435"/>
    </row>
    <row r="263" customFormat="false" ht="16.5" hidden="true" customHeight="false" outlineLevel="0" collapsed="false">
      <c r="A263" s="433" t="s">
        <v>456</v>
      </c>
      <c r="B263" s="433" t="str">
        <f aca="false">Tabela_NS_S_OUT[[#This Row],[FADN_REG]]&amp;Tabela_NS_S_OUT[[#This Row],[NAZWA]]</f>
        <v>ABuraki pastewne na pasze</v>
      </c>
      <c r="C263" s="433" t="s">
        <v>457</v>
      </c>
      <c r="D263" s="433" t="s">
        <v>327</v>
      </c>
      <c r="E263" s="433" t="s">
        <v>299</v>
      </c>
      <c r="F263" s="434" t="n">
        <v>491.16</v>
      </c>
      <c r="G263" s="434" t="n">
        <v>8.23</v>
      </c>
      <c r="I263" s="435"/>
    </row>
    <row r="264" customFormat="false" ht="16.5" hidden="true" customHeight="false" outlineLevel="0" collapsed="false">
      <c r="A264" s="433" t="s">
        <v>456</v>
      </c>
      <c r="B264" s="433" t="str">
        <f aca="false">Tabela_NS_S_OUT[[#This Row],[FADN_REG]]&amp;Tabela_NS_S_OUT[[#This Row],[NAZWA]]</f>
        <v>BBuraki pastewne na pasze</v>
      </c>
      <c r="C264" s="433" t="s">
        <v>457</v>
      </c>
      <c r="D264" s="433" t="s">
        <v>327</v>
      </c>
      <c r="E264" s="433" t="s">
        <v>3</v>
      </c>
      <c r="F264" s="434" t="n">
        <v>530.67</v>
      </c>
      <c r="G264" s="434" t="n">
        <v>8.26</v>
      </c>
      <c r="I264" s="435"/>
    </row>
    <row r="265" customFormat="false" ht="16.5" hidden="true" customHeight="false" outlineLevel="0" collapsed="false">
      <c r="A265" s="433" t="s">
        <v>456</v>
      </c>
      <c r="B265" s="433" t="str">
        <f aca="false">Tabela_NS_S_OUT[[#This Row],[FADN_REG]]&amp;Tabela_NS_S_OUT[[#This Row],[NAZWA]]</f>
        <v>CBuraki pastewne na pasze</v>
      </c>
      <c r="C265" s="433" t="s">
        <v>457</v>
      </c>
      <c r="D265" s="433" t="s">
        <v>327</v>
      </c>
      <c r="E265" s="433" t="s">
        <v>300</v>
      </c>
      <c r="F265" s="434" t="n">
        <v>500.21</v>
      </c>
      <c r="G265" s="434" t="n">
        <v>8.17</v>
      </c>
      <c r="I265" s="435"/>
    </row>
    <row r="266" customFormat="false" ht="16.5" hidden="true" customHeight="false" outlineLevel="0" collapsed="false">
      <c r="A266" s="433" t="s">
        <v>456</v>
      </c>
      <c r="B266" s="433" t="str">
        <f aca="false">Tabela_NS_S_OUT[[#This Row],[FADN_REG]]&amp;Tabela_NS_S_OUT[[#This Row],[NAZWA]]</f>
        <v>DBuraki pastewne na pasze</v>
      </c>
      <c r="C266" s="433" t="s">
        <v>457</v>
      </c>
      <c r="D266" s="433" t="s">
        <v>327</v>
      </c>
      <c r="E266" s="433" t="s">
        <v>301</v>
      </c>
      <c r="F266" s="434" t="n">
        <v>513.57</v>
      </c>
      <c r="G266" s="434" t="n">
        <v>8.16</v>
      </c>
      <c r="I266" s="435"/>
    </row>
    <row r="267" customFormat="false" ht="16.5" hidden="true" customHeight="false" outlineLevel="0" collapsed="false">
      <c r="A267" s="433" t="s">
        <v>458</v>
      </c>
      <c r="B267" s="433" t="str">
        <f aca="false">Tabela_NS_S_OUT[[#This Row],[FADN_REG]]&amp;Tabela_NS_S_OUT[[#This Row],[NAZWA]]</f>
        <v>ABrukiew pastewna na pasze</v>
      </c>
      <c r="C267" s="433" t="s">
        <v>459</v>
      </c>
      <c r="D267" s="433" t="s">
        <v>327</v>
      </c>
      <c r="E267" s="433" t="s">
        <v>299</v>
      </c>
      <c r="F267" s="434" t="n">
        <v>443.93</v>
      </c>
      <c r="G267" s="434" t="n">
        <v>8.47</v>
      </c>
      <c r="I267" s="435"/>
    </row>
    <row r="268" customFormat="false" ht="16.5" hidden="true" customHeight="false" outlineLevel="0" collapsed="false">
      <c r="A268" s="433" t="s">
        <v>458</v>
      </c>
      <c r="B268" s="433" t="str">
        <f aca="false">Tabela_NS_S_OUT[[#This Row],[FADN_REG]]&amp;Tabela_NS_S_OUT[[#This Row],[NAZWA]]</f>
        <v>BBrukiew pastewna na pasze</v>
      </c>
      <c r="C268" s="433" t="s">
        <v>459</v>
      </c>
      <c r="D268" s="433" t="s">
        <v>327</v>
      </c>
      <c r="E268" s="433" t="s">
        <v>3</v>
      </c>
      <c r="F268" s="434" t="n">
        <v>468.13</v>
      </c>
      <c r="G268" s="434" t="n">
        <v>8.25</v>
      </c>
      <c r="I268" s="435"/>
    </row>
    <row r="269" customFormat="false" ht="16.5" hidden="true" customHeight="false" outlineLevel="0" collapsed="false">
      <c r="A269" s="433" t="s">
        <v>458</v>
      </c>
      <c r="B269" s="433" t="str">
        <f aca="false">Tabela_NS_S_OUT[[#This Row],[FADN_REG]]&amp;Tabela_NS_S_OUT[[#This Row],[NAZWA]]</f>
        <v>CBrukiew pastewna na pasze</v>
      </c>
      <c r="C269" s="433" t="s">
        <v>459</v>
      </c>
      <c r="D269" s="433" t="s">
        <v>327</v>
      </c>
      <c r="E269" s="433" t="s">
        <v>300</v>
      </c>
      <c r="F269" s="434" t="n">
        <v>468.13</v>
      </c>
      <c r="G269" s="434" t="n">
        <v>8.25</v>
      </c>
      <c r="I269" s="435"/>
    </row>
    <row r="270" customFormat="false" ht="16.5" hidden="true" customHeight="false" outlineLevel="0" collapsed="false">
      <c r="A270" s="433" t="s">
        <v>458</v>
      </c>
      <c r="B270" s="433" t="str">
        <f aca="false">Tabela_NS_S_OUT[[#This Row],[FADN_REG]]&amp;Tabela_NS_S_OUT[[#This Row],[NAZWA]]</f>
        <v>DBrukiew pastewna na pasze</v>
      </c>
      <c r="C270" s="433" t="s">
        <v>459</v>
      </c>
      <c r="D270" s="433" t="s">
        <v>327</v>
      </c>
      <c r="E270" s="433" t="s">
        <v>301</v>
      </c>
      <c r="F270" s="434" t="n">
        <v>468.13</v>
      </c>
      <c r="G270" s="434" t="n">
        <v>8.25</v>
      </c>
      <c r="I270" s="435"/>
    </row>
    <row r="271" customFormat="false" ht="16.5" hidden="true" customHeight="false" outlineLevel="0" collapsed="false">
      <c r="A271" s="433" t="s">
        <v>460</v>
      </c>
      <c r="B271" s="433" t="str">
        <f aca="false">Tabela_NS_S_OUT[[#This Row],[FADN_REG]]&amp;Tabela_NS_S_OUT[[#This Row],[NAZWA]]</f>
        <v>AMarchew pastewna na pasze</v>
      </c>
      <c r="C271" s="433" t="s">
        <v>461</v>
      </c>
      <c r="D271" s="433" t="s">
        <v>327</v>
      </c>
      <c r="E271" s="433" t="s">
        <v>299</v>
      </c>
      <c r="F271" s="434" t="n">
        <v>344.81</v>
      </c>
      <c r="G271" s="434" t="n">
        <v>12.15</v>
      </c>
      <c r="I271" s="435"/>
    </row>
    <row r="272" customFormat="false" ht="16.5" hidden="true" customHeight="false" outlineLevel="0" collapsed="false">
      <c r="A272" s="433" t="s">
        <v>460</v>
      </c>
      <c r="B272" s="433" t="str">
        <f aca="false">Tabela_NS_S_OUT[[#This Row],[FADN_REG]]&amp;Tabela_NS_S_OUT[[#This Row],[NAZWA]]</f>
        <v>BMarchew pastewna na pasze</v>
      </c>
      <c r="C272" s="433" t="s">
        <v>461</v>
      </c>
      <c r="D272" s="433" t="s">
        <v>327</v>
      </c>
      <c r="E272" s="433" t="s">
        <v>3</v>
      </c>
      <c r="F272" s="434" t="n">
        <v>357.88</v>
      </c>
      <c r="G272" s="434" t="n">
        <v>12.36</v>
      </c>
      <c r="I272" s="435"/>
    </row>
    <row r="273" customFormat="false" ht="16.5" hidden="true" customHeight="false" outlineLevel="0" collapsed="false">
      <c r="A273" s="433" t="s">
        <v>460</v>
      </c>
      <c r="B273" s="433" t="str">
        <f aca="false">Tabela_NS_S_OUT[[#This Row],[FADN_REG]]&amp;Tabela_NS_S_OUT[[#This Row],[NAZWA]]</f>
        <v>CMarchew pastewna na pasze</v>
      </c>
      <c r="C273" s="433" t="s">
        <v>461</v>
      </c>
      <c r="D273" s="433" t="s">
        <v>327</v>
      </c>
      <c r="E273" s="433" t="s">
        <v>300</v>
      </c>
      <c r="F273" s="434" t="n">
        <v>347.75</v>
      </c>
      <c r="G273" s="434" t="n">
        <v>12.06</v>
      </c>
      <c r="I273" s="435"/>
    </row>
    <row r="274" customFormat="false" ht="16.5" hidden="true" customHeight="false" outlineLevel="0" collapsed="false">
      <c r="A274" s="433" t="s">
        <v>460</v>
      </c>
      <c r="B274" s="433" t="str">
        <f aca="false">Tabela_NS_S_OUT[[#This Row],[FADN_REG]]&amp;Tabela_NS_S_OUT[[#This Row],[NAZWA]]</f>
        <v>DMarchew pastewna na pasze</v>
      </c>
      <c r="C274" s="433" t="s">
        <v>461</v>
      </c>
      <c r="D274" s="433" t="s">
        <v>327</v>
      </c>
      <c r="E274" s="433" t="s">
        <v>301</v>
      </c>
      <c r="F274" s="434" t="n">
        <v>344.81</v>
      </c>
      <c r="G274" s="434" t="n">
        <v>12.15</v>
      </c>
      <c r="I274" s="435"/>
    </row>
    <row r="275" customFormat="false" ht="16.5" hidden="true" customHeight="false" outlineLevel="0" collapsed="false">
      <c r="A275" s="433" t="s">
        <v>462</v>
      </c>
      <c r="B275" s="433" t="str">
        <f aca="false">Tabela_NS_S_OUT[[#This Row],[FADN_REG]]&amp;Tabela_NS_S_OUT[[#This Row],[NAZWA]]</f>
        <v>ADynia pastewna na pasze</v>
      </c>
      <c r="C275" s="433" t="s">
        <v>463</v>
      </c>
      <c r="D275" s="433" t="s">
        <v>327</v>
      </c>
      <c r="E275" s="433" t="s">
        <v>299</v>
      </c>
      <c r="F275" s="434" t="n">
        <v>225.79</v>
      </c>
      <c r="G275" s="434" t="n">
        <v>8.13</v>
      </c>
      <c r="I275" s="435"/>
    </row>
    <row r="276" customFormat="false" ht="16.5" hidden="true" customHeight="false" outlineLevel="0" collapsed="false">
      <c r="A276" s="433" t="s">
        <v>462</v>
      </c>
      <c r="B276" s="433" t="str">
        <f aca="false">Tabela_NS_S_OUT[[#This Row],[FADN_REG]]&amp;Tabela_NS_S_OUT[[#This Row],[NAZWA]]</f>
        <v>BDynia pastewna na pasze</v>
      </c>
      <c r="C276" s="433" t="s">
        <v>463</v>
      </c>
      <c r="D276" s="433" t="s">
        <v>327</v>
      </c>
      <c r="E276" s="433" t="s">
        <v>3</v>
      </c>
      <c r="F276" s="434" t="n">
        <v>383.04</v>
      </c>
      <c r="G276" s="434" t="n">
        <v>8.44</v>
      </c>
      <c r="I276" s="435"/>
    </row>
    <row r="277" customFormat="false" ht="16.5" hidden="true" customHeight="false" outlineLevel="0" collapsed="false">
      <c r="A277" s="433" t="s">
        <v>462</v>
      </c>
      <c r="B277" s="433" t="str">
        <f aca="false">Tabela_NS_S_OUT[[#This Row],[FADN_REG]]&amp;Tabela_NS_S_OUT[[#This Row],[NAZWA]]</f>
        <v>CDynia pastewna na pasze</v>
      </c>
      <c r="C277" s="433" t="s">
        <v>463</v>
      </c>
      <c r="D277" s="433" t="s">
        <v>327</v>
      </c>
      <c r="E277" s="433" t="s">
        <v>300</v>
      </c>
      <c r="F277" s="434" t="n">
        <v>347.75</v>
      </c>
      <c r="G277" s="434" t="n">
        <v>8.02</v>
      </c>
      <c r="I277" s="435"/>
    </row>
    <row r="278" customFormat="false" ht="16.5" hidden="true" customHeight="false" outlineLevel="0" collapsed="false">
      <c r="A278" s="433" t="s">
        <v>462</v>
      </c>
      <c r="B278" s="433" t="str">
        <f aca="false">Tabela_NS_S_OUT[[#This Row],[FADN_REG]]&amp;Tabela_NS_S_OUT[[#This Row],[NAZWA]]</f>
        <v>DDynia pastewna na pasze</v>
      </c>
      <c r="C278" s="433" t="s">
        <v>463</v>
      </c>
      <c r="D278" s="433" t="s">
        <v>327</v>
      </c>
      <c r="E278" s="433" t="s">
        <v>301</v>
      </c>
      <c r="F278" s="434" t="n">
        <v>443</v>
      </c>
      <c r="G278" s="434" t="n">
        <v>8.1</v>
      </c>
      <c r="I278" s="435"/>
    </row>
    <row r="279" customFormat="false" ht="16.5" hidden="true" customHeight="false" outlineLevel="0" collapsed="false">
      <c r="A279" s="433" t="s">
        <v>464</v>
      </c>
      <c r="B279" s="433" t="str">
        <f aca="false">Tabela_NS_S_OUT[[#This Row],[FADN_REG]]&amp;Tabela_NS_S_OUT[[#This Row],[NAZWA]]</f>
        <v>AKukurydza pastewna na zielonkę</v>
      </c>
      <c r="C279" s="433" t="s">
        <v>465</v>
      </c>
      <c r="D279" s="433" t="s">
        <v>327</v>
      </c>
      <c r="E279" s="433" t="s">
        <v>299</v>
      </c>
      <c r="F279" s="434" t="n">
        <v>467.94</v>
      </c>
      <c r="G279" s="434" t="n">
        <v>11.51</v>
      </c>
      <c r="I279" s="435"/>
    </row>
    <row r="280" customFormat="false" ht="16.5" hidden="true" customHeight="false" outlineLevel="0" collapsed="false">
      <c r="A280" s="433" t="s">
        <v>464</v>
      </c>
      <c r="B280" s="433" t="str">
        <f aca="false">Tabela_NS_S_OUT[[#This Row],[FADN_REG]]&amp;Tabela_NS_S_OUT[[#This Row],[NAZWA]]</f>
        <v>BKukurydza pastewna na zielonkę</v>
      </c>
      <c r="C280" s="433" t="s">
        <v>465</v>
      </c>
      <c r="D280" s="433" t="s">
        <v>327</v>
      </c>
      <c r="E280" s="433" t="s">
        <v>3</v>
      </c>
      <c r="F280" s="434" t="n">
        <v>467.38</v>
      </c>
      <c r="G280" s="434" t="n">
        <v>11.69</v>
      </c>
      <c r="I280" s="435"/>
    </row>
    <row r="281" customFormat="false" ht="16.5" hidden="true" customHeight="false" outlineLevel="0" collapsed="false">
      <c r="A281" s="433" t="s">
        <v>464</v>
      </c>
      <c r="B281" s="433" t="str">
        <f aca="false">Tabela_NS_S_OUT[[#This Row],[FADN_REG]]&amp;Tabela_NS_S_OUT[[#This Row],[NAZWA]]</f>
        <v>CKukurydza pastewna na zielonkę</v>
      </c>
      <c r="C281" s="433" t="s">
        <v>465</v>
      </c>
      <c r="D281" s="433" t="s">
        <v>327</v>
      </c>
      <c r="E281" s="433" t="s">
        <v>300</v>
      </c>
      <c r="F281" s="434" t="n">
        <v>499.76</v>
      </c>
      <c r="G281" s="434" t="n">
        <v>11.57</v>
      </c>
      <c r="I281" s="435"/>
    </row>
    <row r="282" customFormat="false" ht="16.5" hidden="true" customHeight="false" outlineLevel="0" collapsed="false">
      <c r="A282" s="433" t="s">
        <v>464</v>
      </c>
      <c r="B282" s="433" t="str">
        <f aca="false">Tabela_NS_S_OUT[[#This Row],[FADN_REG]]&amp;Tabela_NS_S_OUT[[#This Row],[NAZWA]]</f>
        <v>DKukurydza pastewna na zielonkę</v>
      </c>
      <c r="C282" s="433" t="s">
        <v>465</v>
      </c>
      <c r="D282" s="433" t="s">
        <v>327</v>
      </c>
      <c r="E282" s="433" t="s">
        <v>301</v>
      </c>
      <c r="F282" s="434" t="n">
        <v>527.4</v>
      </c>
      <c r="G282" s="434" t="n">
        <v>11.56</v>
      </c>
      <c r="I282" s="435"/>
    </row>
    <row r="283" customFormat="false" ht="16.5" hidden="true" customHeight="false" outlineLevel="0" collapsed="false">
      <c r="A283" s="433" t="s">
        <v>466</v>
      </c>
      <c r="B283" s="433" t="str">
        <f aca="false">Tabela_NS_S_OUT[[#This Row],[FADN_REG]]&amp;Tabela_NS_S_OUT[[#This Row],[NAZWA]]</f>
        <v>AZboża i mieszanki zbóż z innymi roślinami na zielonkę</v>
      </c>
      <c r="C283" s="433" t="s">
        <v>467</v>
      </c>
      <c r="D283" s="433" t="s">
        <v>327</v>
      </c>
      <c r="E283" s="433" t="s">
        <v>299</v>
      </c>
      <c r="F283" s="434" t="n">
        <v>219.94</v>
      </c>
      <c r="G283" s="434" t="n">
        <v>11.84</v>
      </c>
      <c r="I283" s="435"/>
    </row>
    <row r="284" customFormat="false" ht="16.5" hidden="true" customHeight="false" outlineLevel="0" collapsed="false">
      <c r="A284" s="433" t="s">
        <v>466</v>
      </c>
      <c r="B284" s="433" t="str">
        <f aca="false">Tabela_NS_S_OUT[[#This Row],[FADN_REG]]&amp;Tabela_NS_S_OUT[[#This Row],[NAZWA]]</f>
        <v>BZboża i mieszanki zbóż z innymi roślinami na zielonkę</v>
      </c>
      <c r="C284" s="433" t="s">
        <v>467</v>
      </c>
      <c r="D284" s="433" t="s">
        <v>327</v>
      </c>
      <c r="E284" s="433" t="s">
        <v>3</v>
      </c>
      <c r="F284" s="434" t="n">
        <v>223.23</v>
      </c>
      <c r="G284" s="434" t="n">
        <v>11.81</v>
      </c>
      <c r="I284" s="435"/>
    </row>
    <row r="285" customFormat="false" ht="16.5" hidden="true" customHeight="false" outlineLevel="0" collapsed="false">
      <c r="A285" s="433" t="s">
        <v>466</v>
      </c>
      <c r="B285" s="433" t="str">
        <f aca="false">Tabela_NS_S_OUT[[#This Row],[FADN_REG]]&amp;Tabela_NS_S_OUT[[#This Row],[NAZWA]]</f>
        <v>CZboża i mieszanki zbóż z innymi roślinami na zielonkę</v>
      </c>
      <c r="C285" s="433" t="s">
        <v>467</v>
      </c>
      <c r="D285" s="433" t="s">
        <v>327</v>
      </c>
      <c r="E285" s="433" t="s">
        <v>300</v>
      </c>
      <c r="F285" s="434" t="n">
        <v>177.08</v>
      </c>
      <c r="G285" s="434" t="n">
        <v>11.7</v>
      </c>
      <c r="I285" s="435"/>
    </row>
    <row r="286" customFormat="false" ht="16.5" hidden="true" customHeight="false" outlineLevel="0" collapsed="false">
      <c r="A286" s="433" t="s">
        <v>466</v>
      </c>
      <c r="B286" s="433" t="str">
        <f aca="false">Tabela_NS_S_OUT[[#This Row],[FADN_REG]]&amp;Tabela_NS_S_OUT[[#This Row],[NAZWA]]</f>
        <v>DZboża i mieszanki zbóż z innymi roślinami na zielonkę</v>
      </c>
      <c r="C286" s="433" t="s">
        <v>467</v>
      </c>
      <c r="D286" s="433" t="s">
        <v>327</v>
      </c>
      <c r="E286" s="433" t="s">
        <v>301</v>
      </c>
      <c r="F286" s="434" t="n">
        <v>231.12</v>
      </c>
      <c r="G286" s="434" t="n">
        <v>11.45</v>
      </c>
      <c r="I286" s="435"/>
    </row>
    <row r="287" customFormat="false" ht="16.5" hidden="true" customHeight="false" outlineLevel="0" collapsed="false">
      <c r="A287" s="433" t="s">
        <v>468</v>
      </c>
      <c r="B287" s="433" t="str">
        <f aca="false">Tabela_NS_S_OUT[[#This Row],[FADN_REG]]&amp;Tabela_NS_S_OUT[[#This Row],[NAZWA]]</f>
        <v>ATrawy w uprawie polowej na zielonkę</v>
      </c>
      <c r="C287" s="433" t="s">
        <v>469</v>
      </c>
      <c r="D287" s="433" t="s">
        <v>327</v>
      </c>
      <c r="E287" s="433" t="s">
        <v>299</v>
      </c>
      <c r="F287" s="434" t="n">
        <v>251.86</v>
      </c>
      <c r="G287" s="434" t="n">
        <v>11.63</v>
      </c>
      <c r="I287" s="435"/>
    </row>
    <row r="288" customFormat="false" ht="16.5" hidden="true" customHeight="false" outlineLevel="0" collapsed="false">
      <c r="A288" s="433" t="s">
        <v>468</v>
      </c>
      <c r="B288" s="433" t="str">
        <f aca="false">Tabela_NS_S_OUT[[#This Row],[FADN_REG]]&amp;Tabela_NS_S_OUT[[#This Row],[NAZWA]]</f>
        <v>BTrawy w uprawie polowej na zielonkę</v>
      </c>
      <c r="C288" s="433" t="s">
        <v>469</v>
      </c>
      <c r="D288" s="433" t="s">
        <v>327</v>
      </c>
      <c r="E288" s="433" t="s">
        <v>3</v>
      </c>
      <c r="F288" s="434" t="n">
        <v>255.03</v>
      </c>
      <c r="G288" s="434" t="n">
        <v>11.7</v>
      </c>
      <c r="I288" s="435"/>
    </row>
    <row r="289" customFormat="false" ht="16.5" hidden="true" customHeight="false" outlineLevel="0" collapsed="false">
      <c r="A289" s="433" t="s">
        <v>468</v>
      </c>
      <c r="B289" s="433" t="str">
        <f aca="false">Tabela_NS_S_OUT[[#This Row],[FADN_REG]]&amp;Tabela_NS_S_OUT[[#This Row],[NAZWA]]</f>
        <v>CTrawy w uprawie polowej na zielonkę</v>
      </c>
      <c r="C289" s="433" t="s">
        <v>469</v>
      </c>
      <c r="D289" s="433" t="s">
        <v>327</v>
      </c>
      <c r="E289" s="433" t="s">
        <v>300</v>
      </c>
      <c r="F289" s="434" t="n">
        <v>289.32</v>
      </c>
      <c r="G289" s="434" t="n">
        <v>11.58</v>
      </c>
      <c r="I289" s="435"/>
    </row>
    <row r="290" customFormat="false" ht="16.5" hidden="true" customHeight="false" outlineLevel="0" collapsed="false">
      <c r="A290" s="433" t="s">
        <v>468</v>
      </c>
      <c r="B290" s="433" t="str">
        <f aca="false">Tabela_NS_S_OUT[[#This Row],[FADN_REG]]&amp;Tabela_NS_S_OUT[[#This Row],[NAZWA]]</f>
        <v>DTrawy w uprawie polowej na zielonkę</v>
      </c>
      <c r="C290" s="433" t="s">
        <v>469</v>
      </c>
      <c r="D290" s="433" t="s">
        <v>327</v>
      </c>
      <c r="E290" s="433" t="s">
        <v>301</v>
      </c>
      <c r="F290" s="434" t="n">
        <v>273.79</v>
      </c>
      <c r="G290" s="434" t="n">
        <v>11.51</v>
      </c>
      <c r="I290" s="435"/>
    </row>
    <row r="291" customFormat="false" ht="16.5" hidden="true" customHeight="false" outlineLevel="0" collapsed="false">
      <c r="A291" s="433" t="s">
        <v>470</v>
      </c>
      <c r="B291" s="433" t="str">
        <f aca="false">Tabela_NS_S_OUT[[#This Row],[FADN_REG]]&amp;Tabela_NS_S_OUT[[#This Row],[NAZWA]]</f>
        <v>AStrączkowe na zielonkę</v>
      </c>
      <c r="C291" s="433" t="s">
        <v>471</v>
      </c>
      <c r="D291" s="433" t="s">
        <v>327</v>
      </c>
      <c r="E291" s="433" t="s">
        <v>299</v>
      </c>
      <c r="F291" s="434" t="n">
        <v>176.1</v>
      </c>
      <c r="G291" s="434" t="n">
        <v>11.05</v>
      </c>
      <c r="I291" s="435"/>
    </row>
    <row r="292" customFormat="false" ht="16.5" hidden="true" customHeight="false" outlineLevel="0" collapsed="false">
      <c r="A292" s="433" t="s">
        <v>470</v>
      </c>
      <c r="B292" s="433" t="str">
        <f aca="false">Tabela_NS_S_OUT[[#This Row],[FADN_REG]]&amp;Tabela_NS_S_OUT[[#This Row],[NAZWA]]</f>
        <v>BStrączkowe na zielonkę</v>
      </c>
      <c r="C292" s="433" t="s">
        <v>471</v>
      </c>
      <c r="D292" s="433" t="s">
        <v>327</v>
      </c>
      <c r="E292" s="433" t="s">
        <v>3</v>
      </c>
      <c r="F292" s="434" t="n">
        <v>216.21</v>
      </c>
      <c r="G292" s="434" t="n">
        <v>11.17</v>
      </c>
      <c r="I292" s="435"/>
    </row>
    <row r="293" customFormat="false" ht="16.5" hidden="true" customHeight="false" outlineLevel="0" collapsed="false">
      <c r="A293" s="433" t="s">
        <v>470</v>
      </c>
      <c r="B293" s="433" t="str">
        <f aca="false">Tabela_NS_S_OUT[[#This Row],[FADN_REG]]&amp;Tabela_NS_S_OUT[[#This Row],[NAZWA]]</f>
        <v>CStrączkowe na zielonkę</v>
      </c>
      <c r="C293" s="433" t="s">
        <v>471</v>
      </c>
      <c r="D293" s="433" t="s">
        <v>327</v>
      </c>
      <c r="E293" s="433" t="s">
        <v>300</v>
      </c>
      <c r="F293" s="434" t="n">
        <v>188.71</v>
      </c>
      <c r="G293" s="434" t="n">
        <v>11.43</v>
      </c>
      <c r="I293" s="435"/>
    </row>
    <row r="294" customFormat="false" ht="16.5" hidden="true" customHeight="false" outlineLevel="0" collapsed="false">
      <c r="A294" s="433" t="s">
        <v>470</v>
      </c>
      <c r="B294" s="433" t="str">
        <f aca="false">Tabela_NS_S_OUT[[#This Row],[FADN_REG]]&amp;Tabela_NS_S_OUT[[#This Row],[NAZWA]]</f>
        <v>DStrączkowe na zielonkę</v>
      </c>
      <c r="C294" s="433" t="s">
        <v>471</v>
      </c>
      <c r="D294" s="433" t="s">
        <v>327</v>
      </c>
      <c r="E294" s="433" t="s">
        <v>301</v>
      </c>
      <c r="F294" s="434" t="n">
        <v>255.43</v>
      </c>
      <c r="G294" s="434" t="n">
        <v>11.14</v>
      </c>
      <c r="I294" s="435"/>
    </row>
    <row r="295" customFormat="false" ht="16.5" hidden="true" customHeight="false" outlineLevel="0" collapsed="false">
      <c r="A295" s="433" t="s">
        <v>472</v>
      </c>
      <c r="B295" s="433" t="str">
        <f aca="false">Tabela_NS_S_OUT[[#This Row],[FADN_REG]]&amp;Tabela_NS_S_OUT[[#This Row],[NAZWA]]</f>
        <v>AMotylkowe drobnonasienne na zielonkę</v>
      </c>
      <c r="C295" s="433" t="s">
        <v>473</v>
      </c>
      <c r="D295" s="433" t="s">
        <v>327</v>
      </c>
      <c r="E295" s="433" t="s">
        <v>299</v>
      </c>
      <c r="F295" s="434" t="n">
        <v>235.03</v>
      </c>
      <c r="G295" s="434" t="n">
        <v>11.29</v>
      </c>
      <c r="I295" s="435"/>
    </row>
    <row r="296" customFormat="false" ht="16.5" hidden="true" customHeight="false" outlineLevel="0" collapsed="false">
      <c r="A296" s="433" t="s">
        <v>472</v>
      </c>
      <c r="B296" s="433" t="str">
        <f aca="false">Tabela_NS_S_OUT[[#This Row],[FADN_REG]]&amp;Tabela_NS_S_OUT[[#This Row],[NAZWA]]</f>
        <v>BMotylkowe drobnonasienne na zielonkę</v>
      </c>
      <c r="C296" s="433" t="s">
        <v>473</v>
      </c>
      <c r="D296" s="433" t="s">
        <v>327</v>
      </c>
      <c r="E296" s="433" t="s">
        <v>3</v>
      </c>
      <c r="F296" s="434" t="n">
        <v>301.24</v>
      </c>
      <c r="G296" s="434" t="n">
        <v>11.57</v>
      </c>
      <c r="I296" s="435"/>
    </row>
    <row r="297" customFormat="false" ht="16.5" hidden="true" customHeight="false" outlineLevel="0" collapsed="false">
      <c r="A297" s="433" t="s">
        <v>472</v>
      </c>
      <c r="B297" s="433" t="str">
        <f aca="false">Tabela_NS_S_OUT[[#This Row],[FADN_REG]]&amp;Tabela_NS_S_OUT[[#This Row],[NAZWA]]</f>
        <v>CMotylkowe drobnonasienne na zielonkę</v>
      </c>
      <c r="C297" s="433" t="s">
        <v>473</v>
      </c>
      <c r="D297" s="433" t="s">
        <v>327</v>
      </c>
      <c r="E297" s="433" t="s">
        <v>300</v>
      </c>
      <c r="F297" s="434" t="n">
        <v>272.64</v>
      </c>
      <c r="G297" s="434" t="n">
        <v>11.45</v>
      </c>
      <c r="I297" s="435"/>
    </row>
    <row r="298" customFormat="false" ht="16.5" hidden="true" customHeight="false" outlineLevel="0" collapsed="false">
      <c r="A298" s="433" t="s">
        <v>472</v>
      </c>
      <c r="B298" s="433" t="str">
        <f aca="false">Tabela_NS_S_OUT[[#This Row],[FADN_REG]]&amp;Tabela_NS_S_OUT[[#This Row],[NAZWA]]</f>
        <v>DMotylkowe drobnonasienne na zielonkę</v>
      </c>
      <c r="C298" s="433" t="s">
        <v>473</v>
      </c>
      <c r="D298" s="433" t="s">
        <v>327</v>
      </c>
      <c r="E298" s="433" t="s">
        <v>301</v>
      </c>
      <c r="F298" s="434" t="n">
        <v>311.54</v>
      </c>
      <c r="G298" s="434" t="n">
        <v>11.37</v>
      </c>
      <c r="I298" s="435"/>
    </row>
    <row r="299" customFormat="false" ht="16.5" hidden="true" customHeight="false" outlineLevel="0" collapsed="false">
      <c r="A299" s="433" t="s">
        <v>474</v>
      </c>
      <c r="B299" s="433" t="str">
        <f aca="false">Tabela_NS_S_OUT[[#This Row],[FADN_REG]]&amp;Tabela_NS_S_OUT[[#This Row],[NAZWA]]</f>
        <v>AMieszanki motylkowych z trawami</v>
      </c>
      <c r="C299" s="433" t="s">
        <v>475</v>
      </c>
      <c r="D299" s="433" t="s">
        <v>327</v>
      </c>
      <c r="E299" s="433" t="s">
        <v>299</v>
      </c>
      <c r="F299" s="434" t="n">
        <v>201.08</v>
      </c>
      <c r="G299" s="434" t="n">
        <v>11.47</v>
      </c>
      <c r="I299" s="435"/>
    </row>
    <row r="300" customFormat="false" ht="16.5" hidden="true" customHeight="false" outlineLevel="0" collapsed="false">
      <c r="A300" s="433" t="s">
        <v>474</v>
      </c>
      <c r="B300" s="433" t="str">
        <f aca="false">Tabela_NS_S_OUT[[#This Row],[FADN_REG]]&amp;Tabela_NS_S_OUT[[#This Row],[NAZWA]]</f>
        <v>BMieszanki motylkowych z trawami</v>
      </c>
      <c r="C300" s="433" t="s">
        <v>475</v>
      </c>
      <c r="D300" s="433" t="s">
        <v>327</v>
      </c>
      <c r="E300" s="433" t="s">
        <v>3</v>
      </c>
      <c r="F300" s="434" t="n">
        <v>255.36</v>
      </c>
      <c r="G300" s="434" t="n">
        <v>11.67</v>
      </c>
      <c r="I300" s="435"/>
    </row>
    <row r="301" customFormat="false" ht="16.5" hidden="true" customHeight="false" outlineLevel="0" collapsed="false">
      <c r="A301" s="433" t="s">
        <v>474</v>
      </c>
      <c r="B301" s="433" t="str">
        <f aca="false">Tabela_NS_S_OUT[[#This Row],[FADN_REG]]&amp;Tabela_NS_S_OUT[[#This Row],[NAZWA]]</f>
        <v>CMieszanki motylkowych z trawami</v>
      </c>
      <c r="C301" s="433" t="s">
        <v>475</v>
      </c>
      <c r="D301" s="433" t="s">
        <v>327</v>
      </c>
      <c r="E301" s="433" t="s">
        <v>300</v>
      </c>
      <c r="F301" s="434" t="n">
        <v>303</v>
      </c>
      <c r="G301" s="434" t="n">
        <v>11.54</v>
      </c>
      <c r="I301" s="435"/>
    </row>
    <row r="302" customFormat="false" ht="16.5" hidden="true" customHeight="false" outlineLevel="0" collapsed="false">
      <c r="A302" s="433" t="s">
        <v>474</v>
      </c>
      <c r="B302" s="433" t="str">
        <f aca="false">Tabela_NS_S_OUT[[#This Row],[FADN_REG]]&amp;Tabela_NS_S_OUT[[#This Row],[NAZWA]]</f>
        <v>DMieszanki motylkowych z trawami</v>
      </c>
      <c r="C302" s="433" t="s">
        <v>475</v>
      </c>
      <c r="D302" s="433" t="s">
        <v>327</v>
      </c>
      <c r="E302" s="433" t="s">
        <v>301</v>
      </c>
      <c r="F302" s="434" t="n">
        <v>256.61</v>
      </c>
      <c r="G302" s="434" t="n">
        <v>11.71</v>
      </c>
      <c r="I302" s="435"/>
    </row>
    <row r="303" customFormat="false" ht="16.5" hidden="true" customHeight="false" outlineLevel="0" collapsed="false">
      <c r="A303" s="433" t="s">
        <v>476</v>
      </c>
      <c r="B303" s="433" t="str">
        <f aca="false">Tabela_NS_S_OUT[[#This Row],[FADN_REG]]&amp;Tabela_NS_S_OUT[[#This Row],[NAZWA]]</f>
        <v>APozostałe polowe uprawy pastewne na zielonkę</v>
      </c>
      <c r="C303" s="433" t="s">
        <v>477</v>
      </c>
      <c r="D303" s="433" t="s">
        <v>327</v>
      </c>
      <c r="E303" s="433" t="s">
        <v>299</v>
      </c>
      <c r="F303" s="434" t="n">
        <v>270.03</v>
      </c>
      <c r="G303" s="434" t="n">
        <v>11.79</v>
      </c>
      <c r="I303" s="435"/>
    </row>
    <row r="304" customFormat="false" ht="16.5" hidden="true" customHeight="false" outlineLevel="0" collapsed="false">
      <c r="A304" s="433" t="s">
        <v>476</v>
      </c>
      <c r="B304" s="433" t="str">
        <f aca="false">Tabela_NS_S_OUT[[#This Row],[FADN_REG]]&amp;Tabela_NS_S_OUT[[#This Row],[NAZWA]]</f>
        <v>BPozostałe polowe uprawy pastewne na zielonkę</v>
      </c>
      <c r="C304" s="433" t="s">
        <v>477</v>
      </c>
      <c r="D304" s="433" t="s">
        <v>327</v>
      </c>
      <c r="E304" s="433" t="s">
        <v>3</v>
      </c>
      <c r="F304" s="434" t="n">
        <v>220.49</v>
      </c>
      <c r="G304" s="434" t="n">
        <v>12.11</v>
      </c>
      <c r="I304" s="435"/>
    </row>
    <row r="305" customFormat="false" ht="16.5" hidden="true" customHeight="false" outlineLevel="0" collapsed="false">
      <c r="A305" s="433" t="s">
        <v>476</v>
      </c>
      <c r="B305" s="433" t="str">
        <f aca="false">Tabela_NS_S_OUT[[#This Row],[FADN_REG]]&amp;Tabela_NS_S_OUT[[#This Row],[NAZWA]]</f>
        <v>CPozostałe polowe uprawy pastewne na zielonkę</v>
      </c>
      <c r="C305" s="433" t="s">
        <v>477</v>
      </c>
      <c r="D305" s="433" t="s">
        <v>327</v>
      </c>
      <c r="E305" s="433" t="s">
        <v>300</v>
      </c>
      <c r="F305" s="434" t="n">
        <v>238.98</v>
      </c>
      <c r="G305" s="434" t="n">
        <v>11.82</v>
      </c>
      <c r="I305" s="435"/>
    </row>
    <row r="306" customFormat="false" ht="16.5" hidden="true" customHeight="false" outlineLevel="0" collapsed="false">
      <c r="A306" s="433" t="s">
        <v>476</v>
      </c>
      <c r="B306" s="433" t="str">
        <f aca="false">Tabela_NS_S_OUT[[#This Row],[FADN_REG]]&amp;Tabela_NS_S_OUT[[#This Row],[NAZWA]]</f>
        <v>DPozostałe polowe uprawy pastewne na zielonkę</v>
      </c>
      <c r="C306" s="433" t="s">
        <v>477</v>
      </c>
      <c r="D306" s="433" t="s">
        <v>327</v>
      </c>
      <c r="E306" s="433" t="s">
        <v>301</v>
      </c>
      <c r="F306" s="434" t="n">
        <v>230.79</v>
      </c>
      <c r="G306" s="434" t="n">
        <v>11.81</v>
      </c>
      <c r="I306" s="435"/>
    </row>
    <row r="307" customFormat="false" ht="16.5" hidden="true" customHeight="false" outlineLevel="0" collapsed="false">
      <c r="A307" s="433" t="s">
        <v>478</v>
      </c>
      <c r="B307" s="433" t="str">
        <f aca="false">Tabela_NS_S_OUT[[#This Row],[FADN_REG]]&amp;Tabela_NS_S_OUT[[#This Row],[NAZWA]]</f>
        <v>ARośliny pastewne objętościowe z użytków zielonych (uprawa lub zielonka)</v>
      </c>
      <c r="C307" s="433" t="s">
        <v>479</v>
      </c>
      <c r="D307" s="433" t="s">
        <v>327</v>
      </c>
      <c r="E307" s="433" t="s">
        <v>299</v>
      </c>
      <c r="F307" s="434" t="n">
        <v>239.62</v>
      </c>
      <c r="G307" s="434" t="n">
        <v>11.6</v>
      </c>
      <c r="I307" s="435"/>
    </row>
    <row r="308" customFormat="false" ht="16.5" hidden="true" customHeight="false" outlineLevel="0" collapsed="false">
      <c r="A308" s="433" t="s">
        <v>478</v>
      </c>
      <c r="B308" s="433" t="str">
        <f aca="false">Tabela_NS_S_OUT[[#This Row],[FADN_REG]]&amp;Tabela_NS_S_OUT[[#This Row],[NAZWA]]</f>
        <v>BRośliny pastewne objętościowe z użytków zielonych (uprawa lub zielonka)</v>
      </c>
      <c r="C308" s="433" t="s">
        <v>479</v>
      </c>
      <c r="D308" s="433" t="s">
        <v>327</v>
      </c>
      <c r="E308" s="433" t="s">
        <v>3</v>
      </c>
      <c r="F308" s="434" t="n">
        <v>253.72</v>
      </c>
      <c r="G308" s="434" t="n">
        <v>11.72</v>
      </c>
      <c r="I308" s="435"/>
    </row>
    <row r="309" customFormat="false" ht="16.5" hidden="true" customHeight="false" outlineLevel="0" collapsed="false">
      <c r="A309" s="433" t="s">
        <v>478</v>
      </c>
      <c r="B309" s="433" t="str">
        <f aca="false">Tabela_NS_S_OUT[[#This Row],[FADN_REG]]&amp;Tabela_NS_S_OUT[[#This Row],[NAZWA]]</f>
        <v>CRośliny pastewne objętościowe z użytków zielonych (uprawa lub zielonka)</v>
      </c>
      <c r="C309" s="433" t="s">
        <v>479</v>
      </c>
      <c r="D309" s="433" t="s">
        <v>327</v>
      </c>
      <c r="E309" s="433" t="s">
        <v>300</v>
      </c>
      <c r="F309" s="434" t="n">
        <v>275.56</v>
      </c>
      <c r="G309" s="434" t="n">
        <v>11.6</v>
      </c>
      <c r="I309" s="435"/>
    </row>
    <row r="310" customFormat="false" ht="16.5" hidden="true" customHeight="false" outlineLevel="0" collapsed="false">
      <c r="A310" s="433" t="s">
        <v>478</v>
      </c>
      <c r="B310" s="433" t="str">
        <f aca="false">Tabela_NS_S_OUT[[#This Row],[FADN_REG]]&amp;Tabela_NS_S_OUT[[#This Row],[NAZWA]]</f>
        <v>DRośliny pastewne objętościowe z użytków zielonych (uprawa lub zielonka)</v>
      </c>
      <c r="C310" s="433" t="s">
        <v>479</v>
      </c>
      <c r="D310" s="433" t="s">
        <v>327</v>
      </c>
      <c r="E310" s="433" t="s">
        <v>301</v>
      </c>
      <c r="F310" s="434" t="n">
        <v>273.21</v>
      </c>
      <c r="G310" s="434" t="n">
        <v>11.57</v>
      </c>
      <c r="I310" s="435"/>
    </row>
    <row r="311" customFormat="false" ht="16.5" hidden="true" customHeight="false" outlineLevel="0" collapsed="false">
      <c r="A311" s="433" t="s">
        <v>480</v>
      </c>
      <c r="B311" s="433" t="str">
        <f aca="false">Tabela_NS_S_OUT[[#This Row],[FADN_REG]]&amp;Tabela_NS_S_OUT[[#This Row],[NAZWA]]</f>
        <v>ARośliny pastewne objętościowe z łąk - zielonka</v>
      </c>
      <c r="C311" s="433" t="s">
        <v>481</v>
      </c>
      <c r="D311" s="433" t="s">
        <v>327</v>
      </c>
      <c r="E311" s="433" t="s">
        <v>299</v>
      </c>
      <c r="F311" s="434" t="n">
        <v>239.65</v>
      </c>
      <c r="G311" s="434" t="n">
        <v>11.55</v>
      </c>
      <c r="I311" s="435"/>
    </row>
    <row r="312" customFormat="false" ht="16.5" hidden="true" customHeight="false" outlineLevel="0" collapsed="false">
      <c r="A312" s="433" t="s">
        <v>480</v>
      </c>
      <c r="B312" s="433" t="str">
        <f aca="false">Tabela_NS_S_OUT[[#This Row],[FADN_REG]]&amp;Tabela_NS_S_OUT[[#This Row],[NAZWA]]</f>
        <v>BRośliny pastewne objętościowe z łąk - zielonka</v>
      </c>
      <c r="C312" s="433" t="s">
        <v>481</v>
      </c>
      <c r="D312" s="433" t="s">
        <v>327</v>
      </c>
      <c r="E312" s="433" t="s">
        <v>3</v>
      </c>
      <c r="F312" s="434" t="n">
        <v>258.43</v>
      </c>
      <c r="G312" s="434" t="n">
        <v>11.73</v>
      </c>
      <c r="I312" s="435"/>
    </row>
    <row r="313" customFormat="false" ht="16.5" hidden="true" customHeight="false" outlineLevel="0" collapsed="false">
      <c r="A313" s="433" t="s">
        <v>480</v>
      </c>
      <c r="B313" s="433" t="str">
        <f aca="false">Tabela_NS_S_OUT[[#This Row],[FADN_REG]]&amp;Tabela_NS_S_OUT[[#This Row],[NAZWA]]</f>
        <v>CRośliny pastewne objętościowe z łąk - zielonka</v>
      </c>
      <c r="C313" s="433" t="s">
        <v>481</v>
      </c>
      <c r="D313" s="433" t="s">
        <v>327</v>
      </c>
      <c r="E313" s="433" t="s">
        <v>300</v>
      </c>
      <c r="F313" s="434" t="n">
        <v>277.09</v>
      </c>
      <c r="G313" s="434" t="n">
        <v>11.57</v>
      </c>
      <c r="I313" s="435"/>
    </row>
    <row r="314" customFormat="false" ht="16.5" hidden="true" customHeight="false" outlineLevel="0" collapsed="false">
      <c r="A314" s="433" t="s">
        <v>480</v>
      </c>
      <c r="B314" s="433" t="str">
        <f aca="false">Tabela_NS_S_OUT[[#This Row],[FADN_REG]]&amp;Tabela_NS_S_OUT[[#This Row],[NAZWA]]</f>
        <v>DRośliny pastewne objętościowe z łąk - zielonka</v>
      </c>
      <c r="C314" s="433" t="s">
        <v>481</v>
      </c>
      <c r="D314" s="433" t="s">
        <v>327</v>
      </c>
      <c r="E314" s="433" t="s">
        <v>301</v>
      </c>
      <c r="F314" s="434" t="n">
        <v>280.25</v>
      </c>
      <c r="G314" s="434" t="n">
        <v>11.55</v>
      </c>
      <c r="I314" s="435"/>
    </row>
    <row r="315" customFormat="false" ht="16.5" hidden="true" customHeight="false" outlineLevel="0" collapsed="false">
      <c r="A315" s="433" t="s">
        <v>482</v>
      </c>
      <c r="B315" s="433" t="str">
        <f aca="false">Tabela_NS_S_OUT[[#This Row],[FADN_REG]]&amp;Tabela_NS_S_OUT[[#This Row],[NAZWA]]</f>
        <v>ARośliny pastewne objętościowe z pastwisk</v>
      </c>
      <c r="C315" s="433" t="s">
        <v>483</v>
      </c>
      <c r="D315" s="433" t="s">
        <v>327</v>
      </c>
      <c r="E315" s="433" t="s">
        <v>299</v>
      </c>
      <c r="F315" s="434" t="n">
        <v>239.41</v>
      </c>
      <c r="G315" s="434" t="n">
        <v>11.69</v>
      </c>
      <c r="I315" s="435"/>
    </row>
    <row r="316" customFormat="false" ht="16.5" hidden="true" customHeight="false" outlineLevel="0" collapsed="false">
      <c r="A316" s="433" t="s">
        <v>482</v>
      </c>
      <c r="B316" s="433" t="str">
        <f aca="false">Tabela_NS_S_OUT[[#This Row],[FADN_REG]]&amp;Tabela_NS_S_OUT[[#This Row],[NAZWA]]</f>
        <v>BRośliny pastewne objętościowe z pastwisk</v>
      </c>
      <c r="C316" s="433" t="s">
        <v>483</v>
      </c>
      <c r="D316" s="433" t="s">
        <v>327</v>
      </c>
      <c r="E316" s="433" t="s">
        <v>3</v>
      </c>
      <c r="F316" s="434" t="n">
        <v>227.49</v>
      </c>
      <c r="G316" s="434" t="n">
        <v>11.69</v>
      </c>
      <c r="I316" s="435"/>
    </row>
    <row r="317" customFormat="false" ht="16.5" hidden="true" customHeight="false" outlineLevel="0" collapsed="false">
      <c r="A317" s="433" t="s">
        <v>482</v>
      </c>
      <c r="B317" s="433" t="str">
        <f aca="false">Tabela_NS_S_OUT[[#This Row],[FADN_REG]]&amp;Tabela_NS_S_OUT[[#This Row],[NAZWA]]</f>
        <v>CRośliny pastewne objętościowe z pastwisk</v>
      </c>
      <c r="C317" s="433" t="s">
        <v>483</v>
      </c>
      <c r="D317" s="433" t="s">
        <v>327</v>
      </c>
      <c r="E317" s="433" t="s">
        <v>300</v>
      </c>
      <c r="F317" s="434" t="n">
        <v>268.47</v>
      </c>
      <c r="G317" s="434" t="n">
        <v>11.74</v>
      </c>
      <c r="I317" s="435"/>
    </row>
    <row r="318" customFormat="false" ht="16.5" hidden="true" customHeight="false" outlineLevel="0" collapsed="false">
      <c r="A318" s="433" t="s">
        <v>482</v>
      </c>
      <c r="B318" s="433" t="str">
        <f aca="false">Tabela_NS_S_OUT[[#This Row],[FADN_REG]]&amp;Tabela_NS_S_OUT[[#This Row],[NAZWA]]</f>
        <v>DRośliny pastewne objętościowe z pastwisk</v>
      </c>
      <c r="C318" s="433" t="s">
        <v>483</v>
      </c>
      <c r="D318" s="433" t="s">
        <v>327</v>
      </c>
      <c r="E318" s="433" t="s">
        <v>301</v>
      </c>
      <c r="F318" s="434" t="n">
        <v>237.7</v>
      </c>
      <c r="G318" s="434" t="n">
        <v>11.88</v>
      </c>
      <c r="I318" s="435"/>
    </row>
    <row r="319" customFormat="false" ht="16.5" hidden="true" customHeight="false" outlineLevel="0" collapsed="false">
      <c r="A319" s="433" t="s">
        <v>484</v>
      </c>
      <c r="B319" s="433" t="str">
        <f aca="false">Tabela_NS_S_OUT[[#This Row],[FADN_REG]]&amp;Tabela_NS_S_OUT[[#This Row],[NAZWA]]</f>
        <v>ARośliny pastewne objętościowe z pastwisk pielęgnowanych</v>
      </c>
      <c r="C319" s="433" t="s">
        <v>485</v>
      </c>
      <c r="D319" s="433" t="s">
        <v>327</v>
      </c>
      <c r="E319" s="433" t="s">
        <v>299</v>
      </c>
      <c r="F319" s="434" t="n">
        <v>243.82</v>
      </c>
      <c r="G319" s="434" t="n">
        <v>11.68</v>
      </c>
      <c r="I319" s="435"/>
    </row>
    <row r="320" customFormat="false" ht="16.5" hidden="true" customHeight="false" outlineLevel="0" collapsed="false">
      <c r="A320" s="433" t="s">
        <v>484</v>
      </c>
      <c r="B320" s="433" t="str">
        <f aca="false">Tabela_NS_S_OUT[[#This Row],[FADN_REG]]&amp;Tabela_NS_S_OUT[[#This Row],[NAZWA]]</f>
        <v>BRośliny pastewne objętościowe z pastwisk pielęgnowanych</v>
      </c>
      <c r="C320" s="433" t="s">
        <v>485</v>
      </c>
      <c r="D320" s="433" t="s">
        <v>327</v>
      </c>
      <c r="E320" s="433" t="s">
        <v>3</v>
      </c>
      <c r="F320" s="434" t="n">
        <v>232.77</v>
      </c>
      <c r="G320" s="434" t="n">
        <v>11.72</v>
      </c>
      <c r="I320" s="435"/>
    </row>
    <row r="321" customFormat="false" ht="16.5" hidden="true" customHeight="false" outlineLevel="0" collapsed="false">
      <c r="A321" s="433" t="s">
        <v>484</v>
      </c>
      <c r="B321" s="433" t="str">
        <f aca="false">Tabela_NS_S_OUT[[#This Row],[FADN_REG]]&amp;Tabela_NS_S_OUT[[#This Row],[NAZWA]]</f>
        <v>CRośliny pastewne objętościowe z pastwisk pielęgnowanych</v>
      </c>
      <c r="C321" s="433" t="s">
        <v>485</v>
      </c>
      <c r="D321" s="433" t="s">
        <v>327</v>
      </c>
      <c r="E321" s="433" t="s">
        <v>300</v>
      </c>
      <c r="F321" s="434" t="n">
        <v>270.6</v>
      </c>
      <c r="G321" s="434" t="n">
        <v>11.75</v>
      </c>
      <c r="I321" s="435"/>
    </row>
    <row r="322" customFormat="false" ht="16.5" hidden="true" customHeight="false" outlineLevel="0" collapsed="false">
      <c r="A322" s="433" t="s">
        <v>484</v>
      </c>
      <c r="B322" s="433" t="str">
        <f aca="false">Tabela_NS_S_OUT[[#This Row],[FADN_REG]]&amp;Tabela_NS_S_OUT[[#This Row],[NAZWA]]</f>
        <v>DRośliny pastewne objętościowe z pastwisk pielęgnowanych</v>
      </c>
      <c r="C322" s="433" t="s">
        <v>485</v>
      </c>
      <c r="D322" s="433" t="s">
        <v>327</v>
      </c>
      <c r="E322" s="433" t="s">
        <v>301</v>
      </c>
      <c r="F322" s="434" t="n">
        <v>238.49</v>
      </c>
      <c r="G322" s="434" t="n">
        <v>11.88</v>
      </c>
      <c r="I322" s="435"/>
    </row>
    <row r="323" customFormat="false" ht="16.5" hidden="true" customHeight="false" outlineLevel="0" collapsed="false">
      <c r="A323" s="433" t="s">
        <v>486</v>
      </c>
      <c r="B323" s="433" t="str">
        <f aca="false">Tabela_NS_S_OUT[[#This Row],[FADN_REG]]&amp;Tabela_NS_S_OUT[[#This Row],[NAZWA]]</f>
        <v>ARośliny pastewne objętościowe z pastwisk niepielęgnowanych</v>
      </c>
      <c r="C323" s="433" t="s">
        <v>487</v>
      </c>
      <c r="D323" s="433" t="s">
        <v>327</v>
      </c>
      <c r="E323" s="433" t="s">
        <v>299</v>
      </c>
      <c r="F323" s="434" t="n">
        <v>197.5</v>
      </c>
      <c r="G323" s="434" t="n">
        <v>11.76</v>
      </c>
      <c r="I323" s="435"/>
    </row>
    <row r="324" customFormat="false" ht="16.5" hidden="true" customHeight="false" outlineLevel="0" collapsed="false">
      <c r="A324" s="433" t="s">
        <v>486</v>
      </c>
      <c r="B324" s="433" t="str">
        <f aca="false">Tabela_NS_S_OUT[[#This Row],[FADN_REG]]&amp;Tabela_NS_S_OUT[[#This Row],[NAZWA]]</f>
        <v>BRośliny pastewne objętościowe z pastwisk niepielęgnowanych</v>
      </c>
      <c r="C324" s="433" t="s">
        <v>487</v>
      </c>
      <c r="D324" s="433" t="s">
        <v>327</v>
      </c>
      <c r="E324" s="433" t="s">
        <v>3</v>
      </c>
      <c r="F324" s="434" t="n">
        <v>195.57</v>
      </c>
      <c r="G324" s="434" t="n">
        <v>11.53</v>
      </c>
      <c r="I324" s="435"/>
    </row>
    <row r="325" customFormat="false" ht="16.5" hidden="true" customHeight="false" outlineLevel="0" collapsed="false">
      <c r="A325" s="433" t="s">
        <v>486</v>
      </c>
      <c r="B325" s="433" t="str">
        <f aca="false">Tabela_NS_S_OUT[[#This Row],[FADN_REG]]&amp;Tabela_NS_S_OUT[[#This Row],[NAZWA]]</f>
        <v>CRośliny pastewne objętościowe z pastwisk niepielęgnowanych</v>
      </c>
      <c r="C325" s="433" t="s">
        <v>487</v>
      </c>
      <c r="D325" s="433" t="s">
        <v>327</v>
      </c>
      <c r="E325" s="433" t="s">
        <v>300</v>
      </c>
      <c r="F325" s="434" t="n">
        <v>218.57</v>
      </c>
      <c r="G325" s="434" t="n">
        <v>11.53</v>
      </c>
      <c r="I325" s="435"/>
    </row>
    <row r="326" customFormat="false" ht="16.5" hidden="true" customHeight="false" outlineLevel="0" collapsed="false">
      <c r="A326" s="433" t="s">
        <v>486</v>
      </c>
      <c r="B326" s="433" t="str">
        <f aca="false">Tabela_NS_S_OUT[[#This Row],[FADN_REG]]&amp;Tabela_NS_S_OUT[[#This Row],[NAZWA]]</f>
        <v>DRośliny pastewne objętościowe z pastwisk niepielęgnowanych</v>
      </c>
      <c r="C326" s="433" t="s">
        <v>487</v>
      </c>
      <c r="D326" s="433" t="s">
        <v>327</v>
      </c>
      <c r="E326" s="433" t="s">
        <v>301</v>
      </c>
      <c r="F326" s="434" t="n">
        <v>207.34</v>
      </c>
      <c r="G326" s="434" t="n">
        <v>11.71</v>
      </c>
      <c r="I326" s="435"/>
    </row>
    <row r="327" customFormat="false" ht="16.5" hidden="true" customHeight="false" outlineLevel="0" collapsed="false">
      <c r="A327" s="433" t="s">
        <v>488</v>
      </c>
      <c r="B327" s="433" t="str">
        <f aca="false">Tabela_NS_S_OUT[[#This Row],[FADN_REG]]&amp;Tabela_NS_S_OUT[[#This Row],[NAZWA]]</f>
        <v>APomidory w uprawie polowej</v>
      </c>
      <c r="C327" s="433" t="s">
        <v>489</v>
      </c>
      <c r="D327" s="433" t="s">
        <v>327</v>
      </c>
      <c r="E327" s="433" t="s">
        <v>299</v>
      </c>
      <c r="F327" s="434" t="n">
        <v>141.63</v>
      </c>
      <c r="G327" s="434" t="n">
        <v>81.28</v>
      </c>
      <c r="I327" s="435"/>
    </row>
    <row r="328" customFormat="false" ht="16.5" hidden="true" customHeight="false" outlineLevel="0" collapsed="false">
      <c r="A328" s="433" t="s">
        <v>488</v>
      </c>
      <c r="B328" s="433" t="str">
        <f aca="false">Tabela_NS_S_OUT[[#This Row],[FADN_REG]]&amp;Tabela_NS_S_OUT[[#This Row],[NAZWA]]</f>
        <v>BPomidory w uprawie polowej</v>
      </c>
      <c r="C328" s="433" t="s">
        <v>489</v>
      </c>
      <c r="D328" s="433" t="s">
        <v>327</v>
      </c>
      <c r="E328" s="433" t="s">
        <v>3</v>
      </c>
      <c r="F328" s="434" t="n">
        <v>268.21</v>
      </c>
      <c r="G328" s="434" t="n">
        <v>80.58</v>
      </c>
      <c r="I328" s="435"/>
    </row>
    <row r="329" customFormat="false" ht="16.5" hidden="true" customHeight="false" outlineLevel="0" collapsed="false">
      <c r="A329" s="433" t="s">
        <v>488</v>
      </c>
      <c r="B329" s="433" t="str">
        <f aca="false">Tabela_NS_S_OUT[[#This Row],[FADN_REG]]&amp;Tabela_NS_S_OUT[[#This Row],[NAZWA]]</f>
        <v>CPomidory w uprawie polowej</v>
      </c>
      <c r="C329" s="433" t="s">
        <v>489</v>
      </c>
      <c r="D329" s="433" t="s">
        <v>327</v>
      </c>
      <c r="E329" s="433" t="s">
        <v>300</v>
      </c>
      <c r="F329" s="434" t="n">
        <v>238.05</v>
      </c>
      <c r="G329" s="434" t="n">
        <v>82.06</v>
      </c>
      <c r="I329" s="435"/>
    </row>
    <row r="330" customFormat="false" ht="16.5" hidden="true" customHeight="false" outlineLevel="0" collapsed="false">
      <c r="A330" s="433" t="s">
        <v>488</v>
      </c>
      <c r="B330" s="433" t="str">
        <f aca="false">Tabela_NS_S_OUT[[#This Row],[FADN_REG]]&amp;Tabela_NS_S_OUT[[#This Row],[NAZWA]]</f>
        <v>DPomidory w uprawie polowej</v>
      </c>
      <c r="C330" s="433" t="s">
        <v>489</v>
      </c>
      <c r="D330" s="433" t="s">
        <v>327</v>
      </c>
      <c r="E330" s="433" t="s">
        <v>301</v>
      </c>
      <c r="F330" s="434" t="n">
        <v>246.02</v>
      </c>
      <c r="G330" s="434" t="n">
        <v>97.91</v>
      </c>
      <c r="I330" s="435"/>
    </row>
    <row r="331" customFormat="false" ht="16.5" hidden="true" customHeight="false" outlineLevel="0" collapsed="false">
      <c r="A331" s="433" t="s">
        <v>490</v>
      </c>
      <c r="B331" s="433" t="str">
        <f aca="false">Tabela_NS_S_OUT[[#This Row],[FADN_REG]]&amp;Tabela_NS_S_OUT[[#This Row],[NAZWA]]</f>
        <v>AOgórki w uprawie polowej</v>
      </c>
      <c r="C331" s="433" t="s">
        <v>491</v>
      </c>
      <c r="D331" s="433" t="s">
        <v>327</v>
      </c>
      <c r="E331" s="433" t="s">
        <v>299</v>
      </c>
      <c r="F331" s="434" t="n">
        <v>148.07</v>
      </c>
      <c r="G331" s="434" t="n">
        <v>160.11</v>
      </c>
      <c r="I331" s="435"/>
    </row>
    <row r="332" customFormat="false" ht="16.5" hidden="true" customHeight="false" outlineLevel="0" collapsed="false">
      <c r="A332" s="433" t="s">
        <v>490</v>
      </c>
      <c r="B332" s="433" t="str">
        <f aca="false">Tabela_NS_S_OUT[[#This Row],[FADN_REG]]&amp;Tabela_NS_S_OUT[[#This Row],[NAZWA]]</f>
        <v>BOgórki w uprawie polowej</v>
      </c>
      <c r="C332" s="433" t="s">
        <v>491</v>
      </c>
      <c r="D332" s="433" t="s">
        <v>327</v>
      </c>
      <c r="E332" s="433" t="s">
        <v>3</v>
      </c>
      <c r="F332" s="434" t="n">
        <v>174.64</v>
      </c>
      <c r="G332" s="434" t="n">
        <v>114.83</v>
      </c>
      <c r="I332" s="435"/>
    </row>
    <row r="333" customFormat="false" ht="16.5" hidden="true" customHeight="false" outlineLevel="0" collapsed="false">
      <c r="A333" s="433" t="s">
        <v>490</v>
      </c>
      <c r="B333" s="433" t="str">
        <f aca="false">Tabela_NS_S_OUT[[#This Row],[FADN_REG]]&amp;Tabela_NS_S_OUT[[#This Row],[NAZWA]]</f>
        <v>COgórki w uprawie polowej</v>
      </c>
      <c r="C333" s="433" t="s">
        <v>491</v>
      </c>
      <c r="D333" s="433" t="s">
        <v>327</v>
      </c>
      <c r="E333" s="433" t="s">
        <v>300</v>
      </c>
      <c r="F333" s="434" t="n">
        <v>254.14</v>
      </c>
      <c r="G333" s="434" t="n">
        <v>121.61</v>
      </c>
      <c r="I333" s="435"/>
    </row>
    <row r="334" customFormat="false" ht="16.5" hidden="true" customHeight="false" outlineLevel="0" collapsed="false">
      <c r="A334" s="433" t="s">
        <v>490</v>
      </c>
      <c r="B334" s="433" t="str">
        <f aca="false">Tabela_NS_S_OUT[[#This Row],[FADN_REG]]&amp;Tabela_NS_S_OUT[[#This Row],[NAZWA]]</f>
        <v>DOgórki w uprawie polowej</v>
      </c>
      <c r="C334" s="433" t="s">
        <v>491</v>
      </c>
      <c r="D334" s="433" t="s">
        <v>327</v>
      </c>
      <c r="E334" s="433" t="s">
        <v>301</v>
      </c>
      <c r="F334" s="434" t="n">
        <v>204.57</v>
      </c>
      <c r="G334" s="434" t="n">
        <v>122.83</v>
      </c>
      <c r="I334" s="435"/>
    </row>
    <row r="335" customFormat="false" ht="16.5" hidden="true" customHeight="false" outlineLevel="0" collapsed="false">
      <c r="A335" s="433" t="s">
        <v>492</v>
      </c>
      <c r="B335" s="433" t="str">
        <f aca="false">Tabela_NS_S_OUT[[#This Row],[FADN_REG]]&amp;Tabela_NS_S_OUT[[#This Row],[NAZWA]]</f>
        <v>AKalafiory i brokuły w uprawie polowej</v>
      </c>
      <c r="C335" s="433" t="s">
        <v>493</v>
      </c>
      <c r="D335" s="433" t="s">
        <v>327</v>
      </c>
      <c r="E335" s="433" t="s">
        <v>299</v>
      </c>
      <c r="F335" s="434" t="n">
        <v>149.98</v>
      </c>
      <c r="G335" s="434" t="n">
        <v>131.93</v>
      </c>
      <c r="I335" s="435"/>
    </row>
    <row r="336" customFormat="false" ht="16.5" hidden="true" customHeight="false" outlineLevel="0" collapsed="false">
      <c r="A336" s="433" t="s">
        <v>492</v>
      </c>
      <c r="B336" s="433" t="str">
        <f aca="false">Tabela_NS_S_OUT[[#This Row],[FADN_REG]]&amp;Tabela_NS_S_OUT[[#This Row],[NAZWA]]</f>
        <v>BKalafiory i brokuły w uprawie polowej</v>
      </c>
      <c r="C336" s="433" t="s">
        <v>493</v>
      </c>
      <c r="D336" s="433" t="s">
        <v>327</v>
      </c>
      <c r="E336" s="433" t="s">
        <v>3</v>
      </c>
      <c r="F336" s="434" t="n">
        <v>116.39</v>
      </c>
      <c r="G336" s="434" t="n">
        <v>132.7</v>
      </c>
      <c r="I336" s="435"/>
    </row>
    <row r="337" customFormat="false" ht="16.5" hidden="true" customHeight="false" outlineLevel="0" collapsed="false">
      <c r="A337" s="433" t="s">
        <v>492</v>
      </c>
      <c r="B337" s="433" t="str">
        <f aca="false">Tabela_NS_S_OUT[[#This Row],[FADN_REG]]&amp;Tabela_NS_S_OUT[[#This Row],[NAZWA]]</f>
        <v>CKalafiory i brokuły w uprawie polowej</v>
      </c>
      <c r="C337" s="433" t="s">
        <v>493</v>
      </c>
      <c r="D337" s="433" t="s">
        <v>327</v>
      </c>
      <c r="E337" s="433" t="s">
        <v>300</v>
      </c>
      <c r="F337" s="434" t="n">
        <v>126.55</v>
      </c>
      <c r="G337" s="434" t="n">
        <v>118.53</v>
      </c>
      <c r="I337" s="435"/>
    </row>
    <row r="338" customFormat="false" ht="16.5" hidden="true" customHeight="false" outlineLevel="0" collapsed="false">
      <c r="A338" s="433" t="s">
        <v>492</v>
      </c>
      <c r="B338" s="433" t="str">
        <f aca="false">Tabela_NS_S_OUT[[#This Row],[FADN_REG]]&amp;Tabela_NS_S_OUT[[#This Row],[NAZWA]]</f>
        <v>DKalafiory i brokuły w uprawie polowej</v>
      </c>
      <c r="C338" s="433" t="s">
        <v>493</v>
      </c>
      <c r="D338" s="433" t="s">
        <v>327</v>
      </c>
      <c r="E338" s="433" t="s">
        <v>301</v>
      </c>
      <c r="F338" s="434" t="n">
        <v>138.7</v>
      </c>
      <c r="G338" s="434" t="n">
        <v>107.45</v>
      </c>
      <c r="I338" s="435"/>
    </row>
    <row r="339" customFormat="false" ht="16.5" hidden="true" customHeight="false" outlineLevel="0" collapsed="false">
      <c r="A339" s="433" t="s">
        <v>494</v>
      </c>
      <c r="B339" s="433" t="str">
        <f aca="false">Tabela_NS_S_OUT[[#This Row],[FADN_REG]]&amp;Tabela_NS_S_OUT[[#This Row],[NAZWA]]</f>
        <v>AInne warzywa uprawiane dla owoców i kwiatów w uprawie polowej</v>
      </c>
      <c r="C339" s="433" t="s">
        <v>495</v>
      </c>
      <c r="D339" s="433" t="s">
        <v>327</v>
      </c>
      <c r="E339" s="433" t="s">
        <v>299</v>
      </c>
      <c r="F339" s="434" t="n">
        <v>122.21</v>
      </c>
      <c r="G339" s="434" t="n">
        <v>63.39</v>
      </c>
      <c r="I339" s="435"/>
    </row>
    <row r="340" customFormat="false" ht="16.5" hidden="true" customHeight="false" outlineLevel="0" collapsed="false">
      <c r="A340" s="433" t="s">
        <v>494</v>
      </c>
      <c r="B340" s="433" t="str">
        <f aca="false">Tabela_NS_S_OUT[[#This Row],[FADN_REG]]&amp;Tabela_NS_S_OUT[[#This Row],[NAZWA]]</f>
        <v>BInne warzywa uprawiane dla owoców i kwiatów w uprawie polowej</v>
      </c>
      <c r="C340" s="433" t="s">
        <v>495</v>
      </c>
      <c r="D340" s="433" t="s">
        <v>327</v>
      </c>
      <c r="E340" s="433" t="s">
        <v>3</v>
      </c>
      <c r="F340" s="434" t="n">
        <v>145.07</v>
      </c>
      <c r="G340" s="434" t="n">
        <v>57.54</v>
      </c>
      <c r="I340" s="435"/>
    </row>
    <row r="341" customFormat="false" ht="16.5" hidden="true" customHeight="false" outlineLevel="0" collapsed="false">
      <c r="A341" s="433" t="s">
        <v>494</v>
      </c>
      <c r="B341" s="433" t="str">
        <f aca="false">Tabela_NS_S_OUT[[#This Row],[FADN_REG]]&amp;Tabela_NS_S_OUT[[#This Row],[NAZWA]]</f>
        <v>CInne warzywa uprawiane dla owoców i kwiatów w uprawie polowej</v>
      </c>
      <c r="C341" s="433" t="s">
        <v>495</v>
      </c>
      <c r="D341" s="433" t="s">
        <v>327</v>
      </c>
      <c r="E341" s="433" t="s">
        <v>300</v>
      </c>
      <c r="F341" s="434" t="n">
        <v>186.51</v>
      </c>
      <c r="G341" s="434" t="n">
        <v>98.05</v>
      </c>
      <c r="I341" s="435"/>
    </row>
    <row r="342" customFormat="false" ht="16.5" hidden="true" customHeight="false" outlineLevel="0" collapsed="false">
      <c r="A342" s="433" t="s">
        <v>494</v>
      </c>
      <c r="B342" s="433" t="str">
        <f aca="false">Tabela_NS_S_OUT[[#This Row],[FADN_REG]]&amp;Tabela_NS_S_OUT[[#This Row],[NAZWA]]</f>
        <v>DInne warzywa uprawiane dla owoców i kwiatów w uprawie polowej</v>
      </c>
      <c r="C342" s="433" t="s">
        <v>495</v>
      </c>
      <c r="D342" s="433" t="s">
        <v>327</v>
      </c>
      <c r="E342" s="433" t="s">
        <v>301</v>
      </c>
      <c r="F342" s="434" t="n">
        <v>165.3</v>
      </c>
      <c r="G342" s="434" t="n">
        <v>85.51</v>
      </c>
      <c r="I342" s="435"/>
    </row>
    <row r="343" customFormat="false" ht="16.5" hidden="true" customHeight="false" outlineLevel="0" collapsed="false">
      <c r="A343" s="433" t="s">
        <v>496</v>
      </c>
      <c r="B343" s="433" t="str">
        <f aca="false">Tabela_NS_S_OUT[[#This Row],[FADN_REG]]&amp;Tabela_NS_S_OUT[[#This Row],[NAZWA]]</f>
        <v>AKapusta w uprawie polowej</v>
      </c>
      <c r="C343" s="433" t="s">
        <v>497</v>
      </c>
      <c r="D343" s="433" t="s">
        <v>327</v>
      </c>
      <c r="E343" s="433" t="s">
        <v>299</v>
      </c>
      <c r="F343" s="434" t="n">
        <v>422.96</v>
      </c>
      <c r="G343" s="434" t="n">
        <v>55.38</v>
      </c>
      <c r="I343" s="435"/>
    </row>
    <row r="344" customFormat="false" ht="16.5" hidden="true" customHeight="false" outlineLevel="0" collapsed="false">
      <c r="A344" s="433" t="s">
        <v>496</v>
      </c>
      <c r="B344" s="433" t="str">
        <f aca="false">Tabela_NS_S_OUT[[#This Row],[FADN_REG]]&amp;Tabela_NS_S_OUT[[#This Row],[NAZWA]]</f>
        <v>BKapusta w uprawie polowej</v>
      </c>
      <c r="C344" s="433" t="s">
        <v>497</v>
      </c>
      <c r="D344" s="433" t="s">
        <v>327</v>
      </c>
      <c r="E344" s="433" t="s">
        <v>3</v>
      </c>
      <c r="F344" s="434" t="n">
        <v>311.04</v>
      </c>
      <c r="G344" s="434" t="n">
        <v>61.72</v>
      </c>
      <c r="I344" s="435"/>
    </row>
    <row r="345" customFormat="false" ht="16.5" hidden="true" customHeight="false" outlineLevel="0" collapsed="false">
      <c r="A345" s="433" t="s">
        <v>496</v>
      </c>
      <c r="B345" s="433" t="str">
        <f aca="false">Tabela_NS_S_OUT[[#This Row],[FADN_REG]]&amp;Tabela_NS_S_OUT[[#This Row],[NAZWA]]</f>
        <v>CKapusta w uprawie polowej</v>
      </c>
      <c r="C345" s="433" t="s">
        <v>497</v>
      </c>
      <c r="D345" s="433" t="s">
        <v>327</v>
      </c>
      <c r="E345" s="433" t="s">
        <v>300</v>
      </c>
      <c r="F345" s="434" t="n">
        <v>336.62</v>
      </c>
      <c r="G345" s="434" t="n">
        <v>65.42</v>
      </c>
      <c r="I345" s="435"/>
    </row>
    <row r="346" customFormat="false" ht="16.5" hidden="true" customHeight="false" outlineLevel="0" collapsed="false">
      <c r="A346" s="433" t="s">
        <v>496</v>
      </c>
      <c r="B346" s="433" t="str">
        <f aca="false">Tabela_NS_S_OUT[[#This Row],[FADN_REG]]&amp;Tabela_NS_S_OUT[[#This Row],[NAZWA]]</f>
        <v>DKapusta w uprawie polowej</v>
      </c>
      <c r="C346" s="433" t="s">
        <v>497</v>
      </c>
      <c r="D346" s="433" t="s">
        <v>327</v>
      </c>
      <c r="E346" s="433" t="s">
        <v>301</v>
      </c>
      <c r="F346" s="434" t="n">
        <v>367.64</v>
      </c>
      <c r="G346" s="434" t="n">
        <v>48.66</v>
      </c>
      <c r="I346" s="435"/>
    </row>
    <row r="347" customFormat="false" ht="16.5" hidden="true" customHeight="false" outlineLevel="0" collapsed="false">
      <c r="A347" s="433" t="s">
        <v>498</v>
      </c>
      <c r="B347" s="433" t="str">
        <f aca="false">Tabela_NS_S_OUT[[#This Row],[FADN_REG]]&amp;Tabela_NS_S_OUT[[#This Row],[NAZWA]]</f>
        <v>AInne warzywa liściaste i łodygowe (bez kapusty) w uprawie polowej</v>
      </c>
      <c r="C347" s="433" t="s">
        <v>499</v>
      </c>
      <c r="D347" s="433" t="s">
        <v>327</v>
      </c>
      <c r="E347" s="433" t="s">
        <v>299</v>
      </c>
      <c r="F347" s="434" t="n">
        <v>93.55</v>
      </c>
      <c r="G347" s="434" t="n">
        <v>174.92</v>
      </c>
      <c r="I347" s="435"/>
    </row>
    <row r="348" customFormat="false" ht="16.5" hidden="true" customHeight="false" outlineLevel="0" collapsed="false">
      <c r="A348" s="433" t="s">
        <v>498</v>
      </c>
      <c r="B348" s="433" t="str">
        <f aca="false">Tabela_NS_S_OUT[[#This Row],[FADN_REG]]&amp;Tabela_NS_S_OUT[[#This Row],[NAZWA]]</f>
        <v>BInne warzywa liściaste i łodygowe (bez kapusty) w uprawie polowej</v>
      </c>
      <c r="C348" s="433" t="s">
        <v>499</v>
      </c>
      <c r="D348" s="433" t="s">
        <v>327</v>
      </c>
      <c r="E348" s="433" t="s">
        <v>3</v>
      </c>
      <c r="F348" s="434" t="n">
        <v>202.08</v>
      </c>
      <c r="G348" s="434" t="n">
        <v>68.77</v>
      </c>
      <c r="I348" s="435"/>
    </row>
    <row r="349" customFormat="false" ht="16.5" hidden="true" customHeight="false" outlineLevel="0" collapsed="false">
      <c r="A349" s="433" t="s">
        <v>498</v>
      </c>
      <c r="B349" s="433" t="str">
        <f aca="false">Tabela_NS_S_OUT[[#This Row],[FADN_REG]]&amp;Tabela_NS_S_OUT[[#This Row],[NAZWA]]</f>
        <v>CInne warzywa liściaste i łodygowe (bez kapusty) w uprawie polowej</v>
      </c>
      <c r="C349" s="433" t="s">
        <v>499</v>
      </c>
      <c r="D349" s="433" t="s">
        <v>327</v>
      </c>
      <c r="E349" s="433" t="s">
        <v>300</v>
      </c>
      <c r="F349" s="434" t="n">
        <v>157.64</v>
      </c>
      <c r="G349" s="434" t="n">
        <v>95.85</v>
      </c>
      <c r="I349" s="435"/>
    </row>
    <row r="350" customFormat="false" ht="16.5" hidden="true" customHeight="false" outlineLevel="0" collapsed="false">
      <c r="A350" s="433" t="s">
        <v>498</v>
      </c>
      <c r="B350" s="433" t="str">
        <f aca="false">Tabela_NS_S_OUT[[#This Row],[FADN_REG]]&amp;Tabela_NS_S_OUT[[#This Row],[NAZWA]]</f>
        <v>DInne warzywa liściaste i łodygowe (bez kapusty) w uprawie polowej</v>
      </c>
      <c r="C350" s="433" t="s">
        <v>499</v>
      </c>
      <c r="D350" s="433" t="s">
        <v>327</v>
      </c>
      <c r="E350" s="433" t="s">
        <v>301</v>
      </c>
      <c r="F350" s="434" t="n">
        <v>237.26</v>
      </c>
      <c r="G350" s="434" t="n">
        <v>84.47</v>
      </c>
      <c r="I350" s="435"/>
    </row>
    <row r="351" customFormat="false" ht="16.5" hidden="true" customHeight="false" outlineLevel="0" collapsed="false">
      <c r="A351" s="433" t="s">
        <v>500</v>
      </c>
      <c r="B351" s="433" t="str">
        <f aca="false">Tabela_NS_S_OUT[[#This Row],[FADN_REG]]&amp;Tabela_NS_S_OUT[[#This Row],[NAZWA]]</f>
        <v>ACebula w uprawie polowej</v>
      </c>
      <c r="C351" s="433" t="s">
        <v>501</v>
      </c>
      <c r="D351" s="433" t="s">
        <v>327</v>
      </c>
      <c r="E351" s="433" t="s">
        <v>299</v>
      </c>
      <c r="F351" s="434" t="n">
        <v>232.42</v>
      </c>
      <c r="G351" s="434" t="n">
        <v>79.36</v>
      </c>
      <c r="I351" s="435"/>
    </row>
    <row r="352" customFormat="false" ht="16.5" hidden="true" customHeight="false" outlineLevel="0" collapsed="false">
      <c r="A352" s="433" t="s">
        <v>500</v>
      </c>
      <c r="B352" s="433" t="str">
        <f aca="false">Tabela_NS_S_OUT[[#This Row],[FADN_REG]]&amp;Tabela_NS_S_OUT[[#This Row],[NAZWA]]</f>
        <v>BCebula w uprawie polowej</v>
      </c>
      <c r="C352" s="433" t="s">
        <v>501</v>
      </c>
      <c r="D352" s="433" t="s">
        <v>327</v>
      </c>
      <c r="E352" s="433" t="s">
        <v>3</v>
      </c>
      <c r="F352" s="434" t="n">
        <v>296.76</v>
      </c>
      <c r="G352" s="434" t="n">
        <v>47.16</v>
      </c>
      <c r="I352" s="435"/>
    </row>
    <row r="353" customFormat="false" ht="16.5" hidden="true" customHeight="false" outlineLevel="0" collapsed="false">
      <c r="A353" s="433" t="s">
        <v>500</v>
      </c>
      <c r="B353" s="433" t="str">
        <f aca="false">Tabela_NS_S_OUT[[#This Row],[FADN_REG]]&amp;Tabela_NS_S_OUT[[#This Row],[NAZWA]]</f>
        <v>CCebula w uprawie polowej</v>
      </c>
      <c r="C353" s="433" t="s">
        <v>501</v>
      </c>
      <c r="D353" s="433" t="s">
        <v>327</v>
      </c>
      <c r="E353" s="433" t="s">
        <v>300</v>
      </c>
      <c r="F353" s="434" t="n">
        <v>258.23</v>
      </c>
      <c r="G353" s="434" t="n">
        <v>56.77</v>
      </c>
      <c r="I353" s="435"/>
    </row>
    <row r="354" customFormat="false" ht="16.5" hidden="true" customHeight="false" outlineLevel="0" collapsed="false">
      <c r="A354" s="433" t="s">
        <v>500</v>
      </c>
      <c r="B354" s="433" t="str">
        <f aca="false">Tabela_NS_S_OUT[[#This Row],[FADN_REG]]&amp;Tabela_NS_S_OUT[[#This Row],[NAZWA]]</f>
        <v>DCebula w uprawie polowej</v>
      </c>
      <c r="C354" s="433" t="s">
        <v>501</v>
      </c>
      <c r="D354" s="433" t="s">
        <v>327</v>
      </c>
      <c r="E354" s="433" t="s">
        <v>301</v>
      </c>
      <c r="F354" s="434" t="n">
        <v>226.67</v>
      </c>
      <c r="G354" s="434" t="n">
        <v>75.25</v>
      </c>
      <c r="I354" s="435"/>
    </row>
    <row r="355" customFormat="false" ht="16.5" hidden="true" customHeight="false" outlineLevel="0" collapsed="false">
      <c r="A355" s="433" t="s">
        <v>502</v>
      </c>
      <c r="B355" s="433" t="str">
        <f aca="false">Tabela_NS_S_OUT[[#This Row],[FADN_REG]]&amp;Tabela_NS_S_OUT[[#This Row],[NAZWA]]</f>
        <v>AInne warzywa korzeniowe i bulwiaste (bez cebuli) w uprawie polowej</v>
      </c>
      <c r="C355" s="433" t="s">
        <v>503</v>
      </c>
      <c r="D355" s="433" t="s">
        <v>327</v>
      </c>
      <c r="E355" s="433" t="s">
        <v>299</v>
      </c>
      <c r="F355" s="434" t="n">
        <v>231.63</v>
      </c>
      <c r="G355" s="434" t="n">
        <v>81.59</v>
      </c>
      <c r="I355" s="435"/>
    </row>
    <row r="356" customFormat="false" ht="16.5" hidden="true" customHeight="false" outlineLevel="0" collapsed="false">
      <c r="A356" s="433" t="s">
        <v>502</v>
      </c>
      <c r="B356" s="433" t="str">
        <f aca="false">Tabela_NS_S_OUT[[#This Row],[FADN_REG]]&amp;Tabela_NS_S_OUT[[#This Row],[NAZWA]]</f>
        <v>BInne warzywa korzeniowe i bulwiaste (bez cebuli) w uprawie polowej</v>
      </c>
      <c r="C356" s="433" t="s">
        <v>503</v>
      </c>
      <c r="D356" s="433" t="s">
        <v>327</v>
      </c>
      <c r="E356" s="433" t="s">
        <v>3</v>
      </c>
      <c r="F356" s="434" t="n">
        <v>351.97</v>
      </c>
      <c r="G356" s="434" t="n">
        <v>42.94</v>
      </c>
      <c r="I356" s="435"/>
    </row>
    <row r="357" customFormat="false" ht="16.5" hidden="true" customHeight="false" outlineLevel="0" collapsed="false">
      <c r="A357" s="433" t="s">
        <v>502</v>
      </c>
      <c r="B357" s="433" t="str">
        <f aca="false">Tabela_NS_S_OUT[[#This Row],[FADN_REG]]&amp;Tabela_NS_S_OUT[[#This Row],[NAZWA]]</f>
        <v>CInne warzywa korzeniowe i bulwiaste (bez cebuli) w uprawie polowej</v>
      </c>
      <c r="C357" s="433" t="s">
        <v>503</v>
      </c>
      <c r="D357" s="433" t="s">
        <v>327</v>
      </c>
      <c r="E357" s="433" t="s">
        <v>300</v>
      </c>
      <c r="F357" s="434" t="n">
        <v>303.61</v>
      </c>
      <c r="G357" s="434" t="n">
        <v>49.34</v>
      </c>
      <c r="I357" s="435"/>
    </row>
    <row r="358" customFormat="false" ht="16.5" hidden="true" customHeight="false" outlineLevel="0" collapsed="false">
      <c r="A358" s="433" t="s">
        <v>502</v>
      </c>
      <c r="B358" s="433" t="str">
        <f aca="false">Tabela_NS_S_OUT[[#This Row],[FADN_REG]]&amp;Tabela_NS_S_OUT[[#This Row],[NAZWA]]</f>
        <v>DInne warzywa korzeniowe i bulwiaste (bez cebuli) w uprawie polowej</v>
      </c>
      <c r="C358" s="433" t="s">
        <v>503</v>
      </c>
      <c r="D358" s="433" t="s">
        <v>327</v>
      </c>
      <c r="E358" s="433" t="s">
        <v>301</v>
      </c>
      <c r="F358" s="434" t="n">
        <v>252.85</v>
      </c>
      <c r="G358" s="434" t="n">
        <v>77.14</v>
      </c>
      <c r="I358" s="435"/>
    </row>
    <row r="359" customFormat="false" ht="16.5" hidden="true" customHeight="false" outlineLevel="0" collapsed="false">
      <c r="A359" s="433" t="s">
        <v>504</v>
      </c>
      <c r="B359" s="433" t="str">
        <f aca="false">Tabela_NS_S_OUT[[#This Row],[FADN_REG]]&amp;Tabela_NS_S_OUT[[#This Row],[NAZWA]]</f>
        <v>AWarzywa strączkowe do zbioru na zielono w uprawie polowej</v>
      </c>
      <c r="C359" s="433" t="s">
        <v>505</v>
      </c>
      <c r="D359" s="433" t="s">
        <v>327</v>
      </c>
      <c r="E359" s="433" t="s">
        <v>299</v>
      </c>
      <c r="F359" s="434" t="n">
        <v>64.51</v>
      </c>
      <c r="G359" s="434" t="n">
        <v>99.3</v>
      </c>
      <c r="I359" s="435"/>
    </row>
    <row r="360" customFormat="false" ht="16.5" hidden="true" customHeight="false" outlineLevel="0" collapsed="false">
      <c r="A360" s="433" t="s">
        <v>504</v>
      </c>
      <c r="B360" s="433" t="str">
        <f aca="false">Tabela_NS_S_OUT[[#This Row],[FADN_REG]]&amp;Tabela_NS_S_OUT[[#This Row],[NAZWA]]</f>
        <v>BWarzywa strączkowe do zbioru na zielono w uprawie polowej</v>
      </c>
      <c r="C360" s="433" t="s">
        <v>505</v>
      </c>
      <c r="D360" s="433" t="s">
        <v>327</v>
      </c>
      <c r="E360" s="433" t="s">
        <v>3</v>
      </c>
      <c r="F360" s="434" t="n">
        <v>75.43</v>
      </c>
      <c r="G360" s="434" t="n">
        <v>101.69</v>
      </c>
      <c r="I360" s="435"/>
    </row>
    <row r="361" customFormat="false" ht="16.5" hidden="true" customHeight="false" outlineLevel="0" collapsed="false">
      <c r="A361" s="433" t="s">
        <v>504</v>
      </c>
      <c r="B361" s="433" t="str">
        <f aca="false">Tabela_NS_S_OUT[[#This Row],[FADN_REG]]&amp;Tabela_NS_S_OUT[[#This Row],[NAZWA]]</f>
        <v>CWarzywa strączkowe do zbioru na zielono w uprawie polowej</v>
      </c>
      <c r="C361" s="433" t="s">
        <v>505</v>
      </c>
      <c r="D361" s="433" t="s">
        <v>327</v>
      </c>
      <c r="E361" s="433" t="s">
        <v>300</v>
      </c>
      <c r="F361" s="434" t="n">
        <v>79.04</v>
      </c>
      <c r="G361" s="434" t="n">
        <v>91.95</v>
      </c>
      <c r="I361" s="435"/>
    </row>
    <row r="362" customFormat="false" ht="16.5" hidden="true" customHeight="false" outlineLevel="0" collapsed="false">
      <c r="A362" s="433" t="s">
        <v>504</v>
      </c>
      <c r="B362" s="433" t="str">
        <f aca="false">Tabela_NS_S_OUT[[#This Row],[FADN_REG]]&amp;Tabela_NS_S_OUT[[#This Row],[NAZWA]]</f>
        <v>DWarzywa strączkowe do zbioru na zielono w uprawie polowej</v>
      </c>
      <c r="C362" s="433" t="s">
        <v>505</v>
      </c>
      <c r="D362" s="433" t="s">
        <v>327</v>
      </c>
      <c r="E362" s="433" t="s">
        <v>301</v>
      </c>
      <c r="F362" s="434" t="n">
        <v>67.45</v>
      </c>
      <c r="G362" s="434" t="n">
        <v>100.03</v>
      </c>
      <c r="I362" s="435"/>
    </row>
    <row r="363" customFormat="false" ht="16.5" hidden="true" customHeight="false" outlineLevel="0" collapsed="false">
      <c r="A363" s="433" t="s">
        <v>506</v>
      </c>
      <c r="B363" s="433" t="str">
        <f aca="false">Tabela_NS_S_OUT[[#This Row],[FADN_REG]]&amp;Tabela_NS_S_OUT[[#This Row],[NAZWA]]</f>
        <v>APomidory w uprawie pod osłonami wysokimi</v>
      </c>
      <c r="C363" s="433" t="s">
        <v>507</v>
      </c>
      <c r="D363" s="433" t="s">
        <v>327</v>
      </c>
      <c r="E363" s="433" t="s">
        <v>299</v>
      </c>
      <c r="F363" s="434" t="n">
        <v>1557.37</v>
      </c>
      <c r="G363" s="434" t="n">
        <v>262.77</v>
      </c>
      <c r="I363" s="435"/>
    </row>
    <row r="364" customFormat="false" ht="16.5" hidden="true" customHeight="false" outlineLevel="0" collapsed="false">
      <c r="A364" s="433" t="s">
        <v>506</v>
      </c>
      <c r="B364" s="433" t="str">
        <f aca="false">Tabela_NS_S_OUT[[#This Row],[FADN_REG]]&amp;Tabela_NS_S_OUT[[#This Row],[NAZWA]]</f>
        <v>BPomidory w uprawie pod osłonami wysokimi</v>
      </c>
      <c r="C364" s="433" t="s">
        <v>507</v>
      </c>
      <c r="D364" s="433" t="s">
        <v>327</v>
      </c>
      <c r="E364" s="433" t="s">
        <v>3</v>
      </c>
      <c r="F364" s="434" t="n">
        <v>3058.52</v>
      </c>
      <c r="G364" s="434" t="n">
        <v>242.78</v>
      </c>
      <c r="I364" s="435"/>
    </row>
    <row r="365" customFormat="false" ht="16.5" hidden="true" customHeight="false" outlineLevel="0" collapsed="false">
      <c r="A365" s="433" t="s">
        <v>506</v>
      </c>
      <c r="B365" s="433" t="str">
        <f aca="false">Tabela_NS_S_OUT[[#This Row],[FADN_REG]]&amp;Tabela_NS_S_OUT[[#This Row],[NAZWA]]</f>
        <v>CPomidory w uprawie pod osłonami wysokimi</v>
      </c>
      <c r="C365" s="433" t="s">
        <v>507</v>
      </c>
      <c r="D365" s="433" t="s">
        <v>327</v>
      </c>
      <c r="E365" s="433" t="s">
        <v>300</v>
      </c>
      <c r="F365" s="434" t="n">
        <v>706.57</v>
      </c>
      <c r="G365" s="434" t="n">
        <v>256.63</v>
      </c>
      <c r="I365" s="435"/>
    </row>
    <row r="366" customFormat="false" ht="16.5" hidden="true" customHeight="false" outlineLevel="0" collapsed="false">
      <c r="A366" s="433" t="s">
        <v>506</v>
      </c>
      <c r="B366" s="433" t="str">
        <f aca="false">Tabela_NS_S_OUT[[#This Row],[FADN_REG]]&amp;Tabela_NS_S_OUT[[#This Row],[NAZWA]]</f>
        <v>DPomidory w uprawie pod osłonami wysokimi</v>
      </c>
      <c r="C366" s="433" t="s">
        <v>507</v>
      </c>
      <c r="D366" s="433" t="s">
        <v>327</v>
      </c>
      <c r="E366" s="433" t="s">
        <v>301</v>
      </c>
      <c r="F366" s="434" t="n">
        <v>1854.84</v>
      </c>
      <c r="G366" s="434" t="n">
        <v>265.46</v>
      </c>
      <c r="I366" s="435"/>
    </row>
    <row r="367" customFormat="false" ht="16.5" hidden="true" customHeight="false" outlineLevel="0" collapsed="false">
      <c r="A367" s="433" t="s">
        <v>508</v>
      </c>
      <c r="B367" s="433" t="str">
        <f aca="false">Tabela_NS_S_OUT[[#This Row],[FADN_REG]]&amp;Tabela_NS_S_OUT[[#This Row],[NAZWA]]</f>
        <v>AOgórki w uprawie pod osłonami wysokimi</v>
      </c>
      <c r="C367" s="433" t="s">
        <v>509</v>
      </c>
      <c r="D367" s="433" t="s">
        <v>327</v>
      </c>
      <c r="E367" s="433" t="s">
        <v>299</v>
      </c>
      <c r="F367" s="434" t="n">
        <v>1184.09</v>
      </c>
      <c r="G367" s="434" t="n">
        <v>214.88</v>
      </c>
      <c r="I367" s="435"/>
    </row>
    <row r="368" customFormat="false" ht="16.5" hidden="true" customHeight="false" outlineLevel="0" collapsed="false">
      <c r="A368" s="433" t="s">
        <v>508</v>
      </c>
      <c r="B368" s="433" t="str">
        <f aca="false">Tabela_NS_S_OUT[[#This Row],[FADN_REG]]&amp;Tabela_NS_S_OUT[[#This Row],[NAZWA]]</f>
        <v>BOgórki w uprawie pod osłonami wysokimi</v>
      </c>
      <c r="C368" s="433" t="s">
        <v>509</v>
      </c>
      <c r="D368" s="433" t="s">
        <v>327</v>
      </c>
      <c r="E368" s="433" t="s">
        <v>3</v>
      </c>
      <c r="F368" s="434" t="n">
        <v>2112.88</v>
      </c>
      <c r="G368" s="434" t="n">
        <v>208.26</v>
      </c>
      <c r="I368" s="435"/>
    </row>
    <row r="369" customFormat="false" ht="16.5" hidden="true" customHeight="false" outlineLevel="0" collapsed="false">
      <c r="A369" s="433" t="s">
        <v>508</v>
      </c>
      <c r="B369" s="433" t="str">
        <f aca="false">Tabela_NS_S_OUT[[#This Row],[FADN_REG]]&amp;Tabela_NS_S_OUT[[#This Row],[NAZWA]]</f>
        <v>COgórki w uprawie pod osłonami wysokimi</v>
      </c>
      <c r="C369" s="433" t="s">
        <v>509</v>
      </c>
      <c r="D369" s="433" t="s">
        <v>327</v>
      </c>
      <c r="E369" s="433" t="s">
        <v>300</v>
      </c>
      <c r="F369" s="434" t="n">
        <v>1380.38</v>
      </c>
      <c r="G369" s="434" t="n">
        <v>246.28</v>
      </c>
      <c r="I369" s="435"/>
    </row>
    <row r="370" customFormat="false" ht="16.5" hidden="true" customHeight="false" outlineLevel="0" collapsed="false">
      <c r="A370" s="433" t="s">
        <v>508</v>
      </c>
      <c r="B370" s="433" t="str">
        <f aca="false">Tabela_NS_S_OUT[[#This Row],[FADN_REG]]&amp;Tabela_NS_S_OUT[[#This Row],[NAZWA]]</f>
        <v>DOgórki w uprawie pod osłonami wysokimi</v>
      </c>
      <c r="C370" s="433" t="s">
        <v>509</v>
      </c>
      <c r="D370" s="433" t="s">
        <v>327</v>
      </c>
      <c r="E370" s="433" t="s">
        <v>301</v>
      </c>
      <c r="F370" s="434" t="n">
        <v>2343.04</v>
      </c>
      <c r="G370" s="434" t="n">
        <v>245.93</v>
      </c>
      <c r="I370" s="435"/>
    </row>
    <row r="371" customFormat="false" ht="16.5" hidden="true" customHeight="false" outlineLevel="0" collapsed="false">
      <c r="A371" s="433" t="s">
        <v>510</v>
      </c>
      <c r="B371" s="433" t="str">
        <f aca="false">Tabela_NS_S_OUT[[#This Row],[FADN_REG]]&amp;Tabela_NS_S_OUT[[#This Row],[NAZWA]]</f>
        <v>AInne warzywa uprawiane dla owoców i kwiatów w uprawie pod osłonami wysokimi</v>
      </c>
      <c r="C371" s="433" t="s">
        <v>511</v>
      </c>
      <c r="D371" s="433" t="s">
        <v>327</v>
      </c>
      <c r="E371" s="433" t="s">
        <v>299</v>
      </c>
      <c r="F371" s="434" t="n">
        <v>448.36</v>
      </c>
      <c r="G371" s="434" t="n">
        <v>227.89</v>
      </c>
      <c r="I371" s="435"/>
    </row>
    <row r="372" customFormat="false" ht="16.5" hidden="true" customHeight="false" outlineLevel="0" collapsed="false">
      <c r="A372" s="433" t="s">
        <v>510</v>
      </c>
      <c r="B372" s="433" t="str">
        <f aca="false">Tabela_NS_S_OUT[[#This Row],[FADN_REG]]&amp;Tabela_NS_S_OUT[[#This Row],[NAZWA]]</f>
        <v>BInne warzywa uprawiane dla owoców i kwiatów w uprawie pod osłonami wysokimi</v>
      </c>
      <c r="C372" s="433" t="s">
        <v>511</v>
      </c>
      <c r="D372" s="433" t="s">
        <v>327</v>
      </c>
      <c r="E372" s="433" t="s">
        <v>3</v>
      </c>
      <c r="F372" s="434" t="n">
        <v>493.44</v>
      </c>
      <c r="G372" s="434" t="n">
        <v>227.89</v>
      </c>
      <c r="I372" s="435"/>
    </row>
    <row r="373" customFormat="false" ht="16.5" hidden="true" customHeight="false" outlineLevel="0" collapsed="false">
      <c r="A373" s="433" t="s">
        <v>510</v>
      </c>
      <c r="B373" s="433" t="str">
        <f aca="false">Tabela_NS_S_OUT[[#This Row],[FADN_REG]]&amp;Tabela_NS_S_OUT[[#This Row],[NAZWA]]</f>
        <v>CInne warzywa uprawiane dla owoców i kwiatów w uprawie pod osłonami wysokimi</v>
      </c>
      <c r="C373" s="433" t="s">
        <v>511</v>
      </c>
      <c r="D373" s="433" t="s">
        <v>327</v>
      </c>
      <c r="E373" s="433" t="s">
        <v>300</v>
      </c>
      <c r="F373" s="434" t="n">
        <v>447.93</v>
      </c>
      <c r="G373" s="434" t="n">
        <v>227.68</v>
      </c>
      <c r="I373" s="435"/>
    </row>
    <row r="374" customFormat="false" ht="16.5" hidden="true" customHeight="false" outlineLevel="0" collapsed="false">
      <c r="A374" s="433" t="s">
        <v>510</v>
      </c>
      <c r="B374" s="433" t="str">
        <f aca="false">Tabela_NS_S_OUT[[#This Row],[FADN_REG]]&amp;Tabela_NS_S_OUT[[#This Row],[NAZWA]]</f>
        <v>DInne warzywa uprawiane dla owoców i kwiatów w uprawie pod osłonami wysokimi</v>
      </c>
      <c r="C374" s="433" t="s">
        <v>511</v>
      </c>
      <c r="D374" s="433" t="s">
        <v>327</v>
      </c>
      <c r="E374" s="433" t="s">
        <v>301</v>
      </c>
      <c r="F374" s="434" t="n">
        <v>448.36</v>
      </c>
      <c r="G374" s="434" t="n">
        <v>260.73</v>
      </c>
      <c r="I374" s="435"/>
    </row>
    <row r="375" customFormat="false" ht="16.5" hidden="true" customHeight="false" outlineLevel="0" collapsed="false">
      <c r="A375" s="433" t="s">
        <v>512</v>
      </c>
      <c r="B375" s="433" t="str">
        <f aca="false">Tabela_NS_S_OUT[[#This Row],[FADN_REG]]&amp;Tabela_NS_S_OUT[[#This Row],[NAZWA]]</f>
        <v>AKapusta w uprawie pod osłonami wysokimi</v>
      </c>
      <c r="C375" s="433" t="s">
        <v>513</v>
      </c>
      <c r="D375" s="433" t="s">
        <v>327</v>
      </c>
      <c r="E375" s="433" t="s">
        <v>299</v>
      </c>
      <c r="F375" s="434" t="n">
        <v>580.26</v>
      </c>
      <c r="G375" s="434" t="n">
        <v>187.28</v>
      </c>
      <c r="I375" s="435"/>
    </row>
    <row r="376" customFormat="false" ht="16.5" hidden="true" customHeight="false" outlineLevel="0" collapsed="false">
      <c r="A376" s="433" t="s">
        <v>512</v>
      </c>
      <c r="B376" s="433" t="str">
        <f aca="false">Tabela_NS_S_OUT[[#This Row],[FADN_REG]]&amp;Tabela_NS_S_OUT[[#This Row],[NAZWA]]</f>
        <v>BKapusta w uprawie pod osłonami wysokimi</v>
      </c>
      <c r="C376" s="433" t="s">
        <v>513</v>
      </c>
      <c r="D376" s="433" t="s">
        <v>327</v>
      </c>
      <c r="E376" s="433" t="s">
        <v>3</v>
      </c>
      <c r="F376" s="434" t="n">
        <v>487.67</v>
      </c>
      <c r="G376" s="434" t="n">
        <v>173.16</v>
      </c>
      <c r="I376" s="435"/>
    </row>
    <row r="377" customFormat="false" ht="16.5" hidden="true" customHeight="false" outlineLevel="0" collapsed="false">
      <c r="A377" s="433" t="s">
        <v>512</v>
      </c>
      <c r="B377" s="433" t="str">
        <f aca="false">Tabela_NS_S_OUT[[#This Row],[FADN_REG]]&amp;Tabela_NS_S_OUT[[#This Row],[NAZWA]]</f>
        <v>CKapusta w uprawie pod osłonami wysokimi</v>
      </c>
      <c r="C377" s="433" t="s">
        <v>513</v>
      </c>
      <c r="D377" s="433" t="s">
        <v>327</v>
      </c>
      <c r="E377" s="433" t="s">
        <v>300</v>
      </c>
      <c r="F377" s="434" t="n">
        <v>594.85</v>
      </c>
      <c r="G377" s="434" t="n">
        <v>185.86</v>
      </c>
      <c r="I377" s="435"/>
    </row>
    <row r="378" customFormat="false" ht="16.5" hidden="true" customHeight="false" outlineLevel="0" collapsed="false">
      <c r="A378" s="433" t="s">
        <v>512</v>
      </c>
      <c r="B378" s="433" t="str">
        <f aca="false">Tabela_NS_S_OUT[[#This Row],[FADN_REG]]&amp;Tabela_NS_S_OUT[[#This Row],[NAZWA]]</f>
        <v>DKapusta w uprawie pod osłonami wysokimi</v>
      </c>
      <c r="C378" s="433" t="s">
        <v>513</v>
      </c>
      <c r="D378" s="433" t="s">
        <v>327</v>
      </c>
      <c r="E378" s="433" t="s">
        <v>301</v>
      </c>
      <c r="F378" s="434" t="n">
        <v>580.26</v>
      </c>
      <c r="G378" s="434" t="n">
        <v>187.28</v>
      </c>
      <c r="I378" s="435"/>
    </row>
    <row r="379" customFormat="false" ht="16.5" hidden="true" customHeight="false" outlineLevel="0" collapsed="false">
      <c r="A379" s="433" t="s">
        <v>514</v>
      </c>
      <c r="B379" s="433" t="str">
        <f aca="false">Tabela_NS_S_OUT[[#This Row],[FADN_REG]]&amp;Tabela_NS_S_OUT[[#This Row],[NAZWA]]</f>
        <v>AInne warzywa liściaste i łodygowe (bez kapusty) w uprawie pod osłonami wysokimi</v>
      </c>
      <c r="C379" s="433" t="s">
        <v>515</v>
      </c>
      <c r="D379" s="433" t="s">
        <v>327</v>
      </c>
      <c r="E379" s="433" t="s">
        <v>299</v>
      </c>
      <c r="F379" s="434" t="n">
        <v>714.98</v>
      </c>
      <c r="G379" s="434" t="n">
        <v>478.09</v>
      </c>
      <c r="I379" s="435"/>
    </row>
    <row r="380" customFormat="false" ht="16.5" hidden="true" customHeight="false" outlineLevel="0" collapsed="false">
      <c r="A380" s="433" t="s">
        <v>514</v>
      </c>
      <c r="B380" s="433" t="str">
        <f aca="false">Tabela_NS_S_OUT[[#This Row],[FADN_REG]]&amp;Tabela_NS_S_OUT[[#This Row],[NAZWA]]</f>
        <v>BInne warzywa liściaste i łodygowe (bez kapusty) w uprawie pod osłonami wysokimi</v>
      </c>
      <c r="C380" s="433" t="s">
        <v>515</v>
      </c>
      <c r="D380" s="433" t="s">
        <v>327</v>
      </c>
      <c r="E380" s="433" t="s">
        <v>3</v>
      </c>
      <c r="F380" s="434" t="n">
        <v>714.98</v>
      </c>
      <c r="G380" s="434" t="n">
        <v>316.1</v>
      </c>
      <c r="I380" s="435"/>
    </row>
    <row r="381" customFormat="false" ht="16.5" hidden="true" customHeight="false" outlineLevel="0" collapsed="false">
      <c r="A381" s="433" t="s">
        <v>514</v>
      </c>
      <c r="B381" s="433" t="str">
        <f aca="false">Tabela_NS_S_OUT[[#This Row],[FADN_REG]]&amp;Tabela_NS_S_OUT[[#This Row],[NAZWA]]</f>
        <v>CInne warzywa liściaste i łodygowe (bez kapusty) w uprawie pod osłonami wysokimi</v>
      </c>
      <c r="C381" s="433" t="s">
        <v>515</v>
      </c>
      <c r="D381" s="433" t="s">
        <v>327</v>
      </c>
      <c r="E381" s="433" t="s">
        <v>300</v>
      </c>
      <c r="F381" s="434" t="n">
        <v>742.63</v>
      </c>
      <c r="G381" s="434" t="n">
        <v>310.16</v>
      </c>
      <c r="I381" s="435"/>
    </row>
    <row r="382" customFormat="false" ht="16.5" hidden="true" customHeight="false" outlineLevel="0" collapsed="false">
      <c r="A382" s="433" t="s">
        <v>514</v>
      </c>
      <c r="B382" s="433" t="str">
        <f aca="false">Tabela_NS_S_OUT[[#This Row],[FADN_REG]]&amp;Tabela_NS_S_OUT[[#This Row],[NAZWA]]</f>
        <v>DInne warzywa liściaste i łodygowe (bez kapusty) w uprawie pod osłonami wysokimi</v>
      </c>
      <c r="C382" s="433" t="s">
        <v>515</v>
      </c>
      <c r="D382" s="433" t="s">
        <v>327</v>
      </c>
      <c r="E382" s="433" t="s">
        <v>301</v>
      </c>
      <c r="F382" s="434" t="n">
        <v>714.98</v>
      </c>
      <c r="G382" s="434" t="n">
        <v>316.1</v>
      </c>
      <c r="I382" s="435"/>
    </row>
    <row r="383" customFormat="false" ht="16.5" hidden="true" customHeight="false" outlineLevel="0" collapsed="false">
      <c r="A383" s="433" t="s">
        <v>516</v>
      </c>
      <c r="B383" s="433" t="str">
        <f aca="false">Tabela_NS_S_OUT[[#This Row],[FADN_REG]]&amp;Tabela_NS_S_OUT[[#This Row],[NAZWA]]</f>
        <v>ACebula w uprawie pod osłonami wysokimi</v>
      </c>
      <c r="C383" s="433" t="s">
        <v>517</v>
      </c>
      <c r="D383" s="433" t="s">
        <v>327</v>
      </c>
      <c r="E383" s="433" t="s">
        <v>299</v>
      </c>
      <c r="F383" s="434" t="n">
        <v>618.89</v>
      </c>
      <c r="G383" s="434" t="n">
        <v>377.13</v>
      </c>
      <c r="I383" s="435"/>
    </row>
    <row r="384" customFormat="false" ht="16.5" hidden="true" customHeight="false" outlineLevel="0" collapsed="false">
      <c r="A384" s="433" t="s">
        <v>516</v>
      </c>
      <c r="B384" s="433" t="str">
        <f aca="false">Tabela_NS_S_OUT[[#This Row],[FADN_REG]]&amp;Tabela_NS_S_OUT[[#This Row],[NAZWA]]</f>
        <v>BCebula w uprawie pod osłonami wysokimi</v>
      </c>
      <c r="C384" s="433" t="s">
        <v>517</v>
      </c>
      <c r="D384" s="433" t="s">
        <v>327</v>
      </c>
      <c r="E384" s="433" t="s">
        <v>3</v>
      </c>
      <c r="F384" s="434" t="n">
        <v>618.89</v>
      </c>
      <c r="G384" s="434" t="n">
        <v>377.13</v>
      </c>
      <c r="I384" s="435"/>
    </row>
    <row r="385" customFormat="false" ht="16.5" hidden="true" customHeight="false" outlineLevel="0" collapsed="false">
      <c r="A385" s="433" t="s">
        <v>516</v>
      </c>
      <c r="B385" s="433" t="str">
        <f aca="false">Tabela_NS_S_OUT[[#This Row],[FADN_REG]]&amp;Tabela_NS_S_OUT[[#This Row],[NAZWA]]</f>
        <v>CCebula w uprawie pod osłonami wysokimi</v>
      </c>
      <c r="C385" s="433" t="s">
        <v>517</v>
      </c>
      <c r="D385" s="433" t="s">
        <v>327</v>
      </c>
      <c r="E385" s="433" t="s">
        <v>300</v>
      </c>
      <c r="F385" s="434" t="n">
        <v>707.72</v>
      </c>
      <c r="G385" s="434" t="n">
        <v>368.41</v>
      </c>
      <c r="I385" s="435"/>
    </row>
    <row r="386" customFormat="false" ht="16.5" hidden="true" customHeight="false" outlineLevel="0" collapsed="false">
      <c r="A386" s="433" t="s">
        <v>516</v>
      </c>
      <c r="B386" s="433" t="str">
        <f aca="false">Tabela_NS_S_OUT[[#This Row],[FADN_REG]]&amp;Tabela_NS_S_OUT[[#This Row],[NAZWA]]</f>
        <v>DCebula w uprawie pod osłonami wysokimi</v>
      </c>
      <c r="C386" s="433" t="s">
        <v>517</v>
      </c>
      <c r="D386" s="433" t="s">
        <v>327</v>
      </c>
      <c r="E386" s="433" t="s">
        <v>301</v>
      </c>
      <c r="F386" s="434" t="n">
        <v>618.89</v>
      </c>
      <c r="G386" s="434" t="n">
        <v>377.13</v>
      </c>
      <c r="I386" s="435"/>
    </row>
    <row r="387" customFormat="false" ht="16.5" hidden="true" customHeight="false" outlineLevel="0" collapsed="false">
      <c r="A387" s="433" t="s">
        <v>518</v>
      </c>
      <c r="B387" s="433" t="str">
        <f aca="false">Tabela_NS_S_OUT[[#This Row],[FADN_REG]]&amp;Tabela_NS_S_OUT[[#This Row],[NAZWA]]</f>
        <v>AInne warzywa korzeniowe i bulwiaste (bez cebuli) w uprawie pod osłonami wysokimi</v>
      </c>
      <c r="C387" s="433" t="s">
        <v>519</v>
      </c>
      <c r="D387" s="433" t="s">
        <v>327</v>
      </c>
      <c r="E387" s="433" t="s">
        <v>299</v>
      </c>
      <c r="F387" s="434" t="n">
        <v>656.5</v>
      </c>
      <c r="G387" s="434" t="n">
        <v>394.23</v>
      </c>
      <c r="I387" s="435"/>
    </row>
    <row r="388" customFormat="false" ht="16.5" hidden="true" customHeight="false" outlineLevel="0" collapsed="false">
      <c r="A388" s="433" t="s">
        <v>518</v>
      </c>
      <c r="B388" s="433" t="str">
        <f aca="false">Tabela_NS_S_OUT[[#This Row],[FADN_REG]]&amp;Tabela_NS_S_OUT[[#This Row],[NAZWA]]</f>
        <v>BInne warzywa korzeniowe i bulwiaste (bez cebuli) w uprawie pod osłonami wysokimi</v>
      </c>
      <c r="C388" s="433" t="s">
        <v>519</v>
      </c>
      <c r="D388" s="433" t="s">
        <v>327</v>
      </c>
      <c r="E388" s="433" t="s">
        <v>3</v>
      </c>
      <c r="F388" s="434" t="n">
        <v>656.5</v>
      </c>
      <c r="G388" s="434" t="n">
        <v>394.23</v>
      </c>
      <c r="I388" s="435"/>
    </row>
    <row r="389" customFormat="false" ht="16.5" hidden="true" customHeight="false" outlineLevel="0" collapsed="false">
      <c r="A389" s="433" t="s">
        <v>518</v>
      </c>
      <c r="B389" s="433" t="str">
        <f aca="false">Tabela_NS_S_OUT[[#This Row],[FADN_REG]]&amp;Tabela_NS_S_OUT[[#This Row],[NAZWA]]</f>
        <v>CInne warzywa korzeniowe i bulwiaste (bez cebuli) w uprawie pod osłonami wysokimi</v>
      </c>
      <c r="C389" s="433" t="s">
        <v>519</v>
      </c>
      <c r="D389" s="433" t="s">
        <v>327</v>
      </c>
      <c r="E389" s="433" t="s">
        <v>300</v>
      </c>
      <c r="F389" s="434" t="n">
        <v>775.31</v>
      </c>
      <c r="G389" s="434" t="n">
        <v>390.66</v>
      </c>
      <c r="I389" s="435"/>
    </row>
    <row r="390" customFormat="false" ht="16.5" hidden="true" customHeight="false" outlineLevel="0" collapsed="false">
      <c r="A390" s="433" t="s">
        <v>518</v>
      </c>
      <c r="B390" s="433" t="str">
        <f aca="false">Tabela_NS_S_OUT[[#This Row],[FADN_REG]]&amp;Tabela_NS_S_OUT[[#This Row],[NAZWA]]</f>
        <v>DInne warzywa korzeniowe i bulwiaste (bez cebuli) w uprawie pod osłonami wysokimi</v>
      </c>
      <c r="C390" s="433" t="s">
        <v>519</v>
      </c>
      <c r="D390" s="433" t="s">
        <v>327</v>
      </c>
      <c r="E390" s="433" t="s">
        <v>301</v>
      </c>
      <c r="F390" s="434" t="n">
        <v>656.5</v>
      </c>
      <c r="G390" s="434" t="n">
        <v>394.23</v>
      </c>
      <c r="I390" s="435"/>
    </row>
    <row r="391" customFormat="false" ht="16.5" hidden="true" customHeight="false" outlineLevel="0" collapsed="false">
      <c r="A391" s="433" t="s">
        <v>520</v>
      </c>
      <c r="B391" s="433" t="str">
        <f aca="false">Tabela_NS_S_OUT[[#This Row],[FADN_REG]]&amp;Tabela_NS_S_OUT[[#This Row],[NAZWA]]</f>
        <v>AWarzywa strączkowe do zbioru na zielono w uprawie pod osłonami wysokimi</v>
      </c>
      <c r="C391" s="433" t="s">
        <v>521</v>
      </c>
      <c r="D391" s="433" t="s">
        <v>327</v>
      </c>
      <c r="E391" s="433" t="s">
        <v>299</v>
      </c>
      <c r="F391" s="434" t="n">
        <v>158.45</v>
      </c>
      <c r="G391" s="434" t="n">
        <v>547.19</v>
      </c>
      <c r="I391" s="435"/>
    </row>
    <row r="392" customFormat="false" ht="16.5" hidden="true" customHeight="false" outlineLevel="0" collapsed="false">
      <c r="A392" s="433" t="s">
        <v>520</v>
      </c>
      <c r="B392" s="433" t="str">
        <f aca="false">Tabela_NS_S_OUT[[#This Row],[FADN_REG]]&amp;Tabela_NS_S_OUT[[#This Row],[NAZWA]]</f>
        <v>BWarzywa strączkowe do zbioru na zielono w uprawie pod osłonami wysokimi</v>
      </c>
      <c r="C392" s="433" t="s">
        <v>521</v>
      </c>
      <c r="D392" s="433" t="s">
        <v>327</v>
      </c>
      <c r="E392" s="433" t="s">
        <v>3</v>
      </c>
      <c r="F392" s="434" t="n">
        <v>181.64</v>
      </c>
      <c r="G392" s="434" t="n">
        <v>547.19</v>
      </c>
      <c r="I392" s="435"/>
    </row>
    <row r="393" customFormat="false" ht="16.5" hidden="true" customHeight="false" outlineLevel="0" collapsed="false">
      <c r="A393" s="433" t="s">
        <v>520</v>
      </c>
      <c r="B393" s="433" t="str">
        <f aca="false">Tabela_NS_S_OUT[[#This Row],[FADN_REG]]&amp;Tabela_NS_S_OUT[[#This Row],[NAZWA]]</f>
        <v>CWarzywa strączkowe do zbioru na zielono w uprawie pod osłonami wysokimi</v>
      </c>
      <c r="C393" s="433" t="s">
        <v>521</v>
      </c>
      <c r="D393" s="433" t="s">
        <v>327</v>
      </c>
      <c r="E393" s="433" t="s">
        <v>300</v>
      </c>
      <c r="F393" s="434" t="n">
        <v>179.05</v>
      </c>
      <c r="G393" s="434" t="n">
        <v>515.16</v>
      </c>
      <c r="I393" s="435"/>
    </row>
    <row r="394" customFormat="false" ht="16.5" hidden="true" customHeight="false" outlineLevel="0" collapsed="false">
      <c r="A394" s="433" t="s">
        <v>520</v>
      </c>
      <c r="B394" s="433" t="str">
        <f aca="false">Tabela_NS_S_OUT[[#This Row],[FADN_REG]]&amp;Tabela_NS_S_OUT[[#This Row],[NAZWA]]</f>
        <v>DWarzywa strączkowe do zbioru na zielono w uprawie pod osłonami wysokimi</v>
      </c>
      <c r="C394" s="433" t="s">
        <v>521</v>
      </c>
      <c r="D394" s="433" t="s">
        <v>327</v>
      </c>
      <c r="E394" s="433" t="s">
        <v>301</v>
      </c>
      <c r="F394" s="434" t="n">
        <v>181.64</v>
      </c>
      <c r="G394" s="434" t="n">
        <v>547.19</v>
      </c>
      <c r="I394" s="435"/>
    </row>
    <row r="395" customFormat="false" ht="16.5" hidden="true" customHeight="false" outlineLevel="0" collapsed="false">
      <c r="A395" s="433" t="s">
        <v>522</v>
      </c>
      <c r="B395" s="433" t="str">
        <f aca="false">Tabela_NS_S_OUT[[#This Row],[FADN_REG]]&amp;Tabela_NS_S_OUT[[#This Row],[NAZWA]]</f>
        <v>AKwiaty i inne rośliny ozdobne</v>
      </c>
      <c r="C395" s="433" t="s">
        <v>523</v>
      </c>
      <c r="D395" s="433" t="s">
        <v>524</v>
      </c>
      <c r="E395" s="433" t="s">
        <v>299</v>
      </c>
      <c r="F395" s="434" t="n">
        <v>339672.21</v>
      </c>
      <c r="G395" s="434" t="n">
        <v>1.84</v>
      </c>
      <c r="I395" s="435"/>
    </row>
    <row r="396" customFormat="false" ht="16.5" hidden="true" customHeight="false" outlineLevel="0" collapsed="false">
      <c r="A396" s="433" t="s">
        <v>522</v>
      </c>
      <c r="B396" s="433" t="str">
        <f aca="false">Tabela_NS_S_OUT[[#This Row],[FADN_REG]]&amp;Tabela_NS_S_OUT[[#This Row],[NAZWA]]</f>
        <v>BKwiaty i inne rośliny ozdobne</v>
      </c>
      <c r="C396" s="433" t="s">
        <v>523</v>
      </c>
      <c r="D396" s="433" t="s">
        <v>524</v>
      </c>
      <c r="E396" s="433" t="s">
        <v>3</v>
      </c>
      <c r="F396" s="434" t="n">
        <v>176376.51</v>
      </c>
      <c r="G396" s="434" t="n">
        <v>1.96</v>
      </c>
      <c r="I396" s="435"/>
    </row>
    <row r="397" customFormat="false" ht="16.5" hidden="true" customHeight="false" outlineLevel="0" collapsed="false">
      <c r="A397" s="433" t="s">
        <v>522</v>
      </c>
      <c r="B397" s="433" t="str">
        <f aca="false">Tabela_NS_S_OUT[[#This Row],[FADN_REG]]&amp;Tabela_NS_S_OUT[[#This Row],[NAZWA]]</f>
        <v>CKwiaty i inne rośliny ozdobne</v>
      </c>
      <c r="C397" s="433" t="s">
        <v>523</v>
      </c>
      <c r="D397" s="433" t="s">
        <v>524</v>
      </c>
      <c r="E397" s="433" t="s">
        <v>300</v>
      </c>
      <c r="F397" s="434" t="n">
        <v>178968.93</v>
      </c>
      <c r="G397" s="434" t="n">
        <v>1.72</v>
      </c>
      <c r="I397" s="435"/>
    </row>
    <row r="398" customFormat="false" ht="16.5" hidden="true" customHeight="false" outlineLevel="0" collapsed="false">
      <c r="A398" s="433" t="s">
        <v>522</v>
      </c>
      <c r="B398" s="433" t="str">
        <f aca="false">Tabela_NS_S_OUT[[#This Row],[FADN_REG]]&amp;Tabela_NS_S_OUT[[#This Row],[NAZWA]]</f>
        <v>DKwiaty i inne rośliny ozdobne</v>
      </c>
      <c r="C398" s="433" t="s">
        <v>523</v>
      </c>
      <c r="D398" s="433" t="s">
        <v>524</v>
      </c>
      <c r="E398" s="433" t="s">
        <v>301</v>
      </c>
      <c r="F398" s="434" t="n">
        <v>369021.07</v>
      </c>
      <c r="G398" s="434" t="n">
        <v>2.15</v>
      </c>
      <c r="I398" s="435"/>
    </row>
    <row r="399" customFormat="false" ht="16.5" hidden="true" customHeight="false" outlineLevel="0" collapsed="false">
      <c r="A399" s="433" t="s">
        <v>525</v>
      </c>
      <c r="B399" s="433" t="str">
        <f aca="false">Tabela_NS_S_OUT[[#This Row],[FADN_REG]]&amp;Tabela_NS_S_OUT[[#This Row],[NAZWA]]</f>
        <v>AKwiaty i inne rośliny ozdobne w uprawie polowej</v>
      </c>
      <c r="C399" s="433" t="s">
        <v>526</v>
      </c>
      <c r="D399" s="433" t="s">
        <v>524</v>
      </c>
      <c r="E399" s="433" t="s">
        <v>299</v>
      </c>
      <c r="F399" s="434" t="n">
        <v>110149.77</v>
      </c>
      <c r="G399" s="434" t="n">
        <v>0.86</v>
      </c>
      <c r="I399" s="435"/>
    </row>
    <row r="400" customFormat="false" ht="16.5" hidden="true" customHeight="false" outlineLevel="0" collapsed="false">
      <c r="A400" s="433" t="s">
        <v>525</v>
      </c>
      <c r="B400" s="433" t="str">
        <f aca="false">Tabela_NS_S_OUT[[#This Row],[FADN_REG]]&amp;Tabela_NS_S_OUT[[#This Row],[NAZWA]]</f>
        <v>BKwiaty i inne rośliny ozdobne w uprawie polowej</v>
      </c>
      <c r="C400" s="433" t="s">
        <v>526</v>
      </c>
      <c r="D400" s="433" t="s">
        <v>524</v>
      </c>
      <c r="E400" s="433" t="s">
        <v>3</v>
      </c>
      <c r="F400" s="434" t="n">
        <v>121216.88</v>
      </c>
      <c r="G400" s="434" t="n">
        <v>0.59</v>
      </c>
      <c r="I400" s="435"/>
    </row>
    <row r="401" customFormat="false" ht="16.5" hidden="true" customHeight="false" outlineLevel="0" collapsed="false">
      <c r="A401" s="433" t="s">
        <v>525</v>
      </c>
      <c r="B401" s="433" t="str">
        <f aca="false">Tabela_NS_S_OUT[[#This Row],[FADN_REG]]&amp;Tabela_NS_S_OUT[[#This Row],[NAZWA]]</f>
        <v>CKwiaty i inne rośliny ozdobne w uprawie polowej</v>
      </c>
      <c r="C401" s="433" t="s">
        <v>526</v>
      </c>
      <c r="D401" s="433" t="s">
        <v>524</v>
      </c>
      <c r="E401" s="433" t="s">
        <v>300</v>
      </c>
      <c r="F401" s="434" t="n">
        <v>120358.26</v>
      </c>
      <c r="G401" s="434" t="n">
        <v>0.73</v>
      </c>
      <c r="I401" s="435"/>
    </row>
    <row r="402" customFormat="false" ht="16.5" hidden="true" customHeight="false" outlineLevel="0" collapsed="false">
      <c r="A402" s="433" t="s">
        <v>525</v>
      </c>
      <c r="B402" s="433" t="str">
        <f aca="false">Tabela_NS_S_OUT[[#This Row],[FADN_REG]]&amp;Tabela_NS_S_OUT[[#This Row],[NAZWA]]</f>
        <v>DKwiaty i inne rośliny ozdobne w uprawie polowej</v>
      </c>
      <c r="C402" s="433" t="s">
        <v>526</v>
      </c>
      <c r="D402" s="433" t="s">
        <v>524</v>
      </c>
      <c r="E402" s="433" t="s">
        <v>301</v>
      </c>
      <c r="F402" s="434" t="n">
        <v>62754.29</v>
      </c>
      <c r="G402" s="434" t="n">
        <v>2.08</v>
      </c>
      <c r="I402" s="435"/>
    </row>
    <row r="403" customFormat="false" ht="16.5" hidden="true" customHeight="false" outlineLevel="0" collapsed="false">
      <c r="A403" s="433" t="s">
        <v>527</v>
      </c>
      <c r="B403" s="433" t="str">
        <f aca="false">Tabela_NS_S_OUT[[#This Row],[FADN_REG]]&amp;Tabela_NS_S_OUT[[#This Row],[NAZWA]]</f>
        <v>AKwiaty cięte w uprawie polowej</v>
      </c>
      <c r="C403" s="433" t="s">
        <v>528</v>
      </c>
      <c r="D403" s="433" t="s">
        <v>524</v>
      </c>
      <c r="E403" s="433" t="s">
        <v>299</v>
      </c>
      <c r="F403" s="434" t="n">
        <v>281487.23</v>
      </c>
      <c r="G403" s="434" t="n">
        <v>0.58</v>
      </c>
      <c r="I403" s="435"/>
    </row>
    <row r="404" customFormat="false" ht="16.5" hidden="true" customHeight="false" outlineLevel="0" collapsed="false">
      <c r="A404" s="433" t="s">
        <v>527</v>
      </c>
      <c r="B404" s="433" t="str">
        <f aca="false">Tabela_NS_S_OUT[[#This Row],[FADN_REG]]&amp;Tabela_NS_S_OUT[[#This Row],[NAZWA]]</f>
        <v>BKwiaty cięte w uprawie polowej</v>
      </c>
      <c r="C404" s="433" t="s">
        <v>528</v>
      </c>
      <c r="D404" s="433" t="s">
        <v>524</v>
      </c>
      <c r="E404" s="433" t="s">
        <v>3</v>
      </c>
      <c r="F404" s="434" t="n">
        <v>281487.23</v>
      </c>
      <c r="G404" s="434" t="n">
        <v>0.58</v>
      </c>
      <c r="I404" s="435"/>
    </row>
    <row r="405" customFormat="false" ht="16.5" hidden="true" customHeight="false" outlineLevel="0" collapsed="false">
      <c r="A405" s="433" t="s">
        <v>527</v>
      </c>
      <c r="B405" s="433" t="str">
        <f aca="false">Tabela_NS_S_OUT[[#This Row],[FADN_REG]]&amp;Tabela_NS_S_OUT[[#This Row],[NAZWA]]</f>
        <v>CKwiaty cięte w uprawie polowej</v>
      </c>
      <c r="C405" s="433" t="s">
        <v>528</v>
      </c>
      <c r="D405" s="433" t="s">
        <v>524</v>
      </c>
      <c r="E405" s="433" t="s">
        <v>300</v>
      </c>
      <c r="F405" s="434" t="n">
        <v>81226.8</v>
      </c>
      <c r="G405" s="434" t="n">
        <v>0.49</v>
      </c>
      <c r="I405" s="435"/>
    </row>
    <row r="406" customFormat="false" ht="16.5" hidden="true" customHeight="false" outlineLevel="0" collapsed="false">
      <c r="A406" s="433" t="s">
        <v>527</v>
      </c>
      <c r="B406" s="433" t="str">
        <f aca="false">Tabela_NS_S_OUT[[#This Row],[FADN_REG]]&amp;Tabela_NS_S_OUT[[#This Row],[NAZWA]]</f>
        <v>DKwiaty cięte w uprawie polowej</v>
      </c>
      <c r="C406" s="433" t="s">
        <v>528</v>
      </c>
      <c r="D406" s="433" t="s">
        <v>524</v>
      </c>
      <c r="E406" s="433" t="s">
        <v>301</v>
      </c>
      <c r="F406" s="434" t="n">
        <v>281487.23</v>
      </c>
      <c r="G406" s="434" t="n">
        <v>0.58</v>
      </c>
      <c r="I406" s="435"/>
    </row>
    <row r="407" customFormat="false" ht="16.5" hidden="true" customHeight="false" outlineLevel="0" collapsed="false">
      <c r="A407" s="433" t="s">
        <v>529</v>
      </c>
      <c r="B407" s="433" t="str">
        <f aca="false">Tabela_NS_S_OUT[[#This Row],[FADN_REG]]&amp;Tabela_NS_S_OUT[[#This Row],[NAZWA]]</f>
        <v>AKwiaty i inne rośliny ozdobne - całe rośliny w uprawie polowej</v>
      </c>
      <c r="C407" s="433" t="s">
        <v>530</v>
      </c>
      <c r="D407" s="433" t="s">
        <v>524</v>
      </c>
      <c r="E407" s="433" t="s">
        <v>299</v>
      </c>
      <c r="F407" s="434" t="n">
        <v>41625.2</v>
      </c>
      <c r="G407" s="434" t="n">
        <v>2.81</v>
      </c>
      <c r="I407" s="435"/>
    </row>
    <row r="408" customFormat="false" ht="16.5" hidden="true" customHeight="false" outlineLevel="0" collapsed="false">
      <c r="A408" s="433" t="s">
        <v>529</v>
      </c>
      <c r="B408" s="433" t="str">
        <f aca="false">Tabela_NS_S_OUT[[#This Row],[FADN_REG]]&amp;Tabela_NS_S_OUT[[#This Row],[NAZWA]]</f>
        <v>BKwiaty i inne rośliny ozdobne - całe rośliny w uprawie polowej</v>
      </c>
      <c r="C408" s="433" t="s">
        <v>530</v>
      </c>
      <c r="D408" s="433" t="s">
        <v>524</v>
      </c>
      <c r="E408" s="433" t="s">
        <v>3</v>
      </c>
      <c r="F408" s="434" t="n">
        <v>44895.49</v>
      </c>
      <c r="G408" s="434" t="n">
        <v>3.09</v>
      </c>
      <c r="I408" s="435"/>
    </row>
    <row r="409" customFormat="false" ht="16.5" hidden="true" customHeight="false" outlineLevel="0" collapsed="false">
      <c r="A409" s="433" t="s">
        <v>529</v>
      </c>
      <c r="B409" s="433" t="str">
        <f aca="false">Tabela_NS_S_OUT[[#This Row],[FADN_REG]]&amp;Tabela_NS_S_OUT[[#This Row],[NAZWA]]</f>
        <v>CKwiaty i inne rośliny ozdobne - całe rośliny w uprawie polowej</v>
      </c>
      <c r="C409" s="433" t="s">
        <v>530</v>
      </c>
      <c r="D409" s="433" t="s">
        <v>524</v>
      </c>
      <c r="E409" s="433" t="s">
        <v>300</v>
      </c>
      <c r="F409" s="434" t="n">
        <v>39594.63</v>
      </c>
      <c r="G409" s="434" t="n">
        <v>2.76</v>
      </c>
      <c r="I409" s="435"/>
    </row>
    <row r="410" customFormat="false" ht="16.5" hidden="true" customHeight="false" outlineLevel="0" collapsed="false">
      <c r="A410" s="433" t="s">
        <v>529</v>
      </c>
      <c r="B410" s="433" t="str">
        <f aca="false">Tabela_NS_S_OUT[[#This Row],[FADN_REG]]&amp;Tabela_NS_S_OUT[[#This Row],[NAZWA]]</f>
        <v>DKwiaty i inne rośliny ozdobne - całe rośliny w uprawie polowej</v>
      </c>
      <c r="C410" s="433" t="s">
        <v>530</v>
      </c>
      <c r="D410" s="433" t="s">
        <v>524</v>
      </c>
      <c r="E410" s="433" t="s">
        <v>301</v>
      </c>
      <c r="F410" s="434" t="n">
        <v>28588.71</v>
      </c>
      <c r="G410" s="434" t="n">
        <v>3.16</v>
      </c>
      <c r="I410" s="435"/>
    </row>
    <row r="411" customFormat="false" ht="16.5" hidden="true" customHeight="false" outlineLevel="0" collapsed="false">
      <c r="A411" s="433" t="s">
        <v>531</v>
      </c>
      <c r="B411" s="433" t="str">
        <f aca="false">Tabela_NS_S_OUT[[#This Row],[FADN_REG]]&amp;Tabela_NS_S_OUT[[#This Row],[NAZWA]]</f>
        <v>AMateriał rozmnożeniowy kwiatów w uprawie polowej</v>
      </c>
      <c r="C411" s="433" t="s">
        <v>532</v>
      </c>
      <c r="D411" s="433" t="s">
        <v>524</v>
      </c>
      <c r="E411" s="433" t="s">
        <v>299</v>
      </c>
      <c r="F411" s="434" t="n">
        <v>165631.41</v>
      </c>
      <c r="G411" s="434" t="n">
        <v>0.17</v>
      </c>
      <c r="I411" s="435"/>
    </row>
    <row r="412" customFormat="false" ht="16.5" hidden="true" customHeight="false" outlineLevel="0" collapsed="false">
      <c r="A412" s="433" t="s">
        <v>531</v>
      </c>
      <c r="B412" s="433" t="str">
        <f aca="false">Tabela_NS_S_OUT[[#This Row],[FADN_REG]]&amp;Tabela_NS_S_OUT[[#This Row],[NAZWA]]</f>
        <v>BMateriał rozmnożeniowy kwiatów w uprawie polowej</v>
      </c>
      <c r="C412" s="433" t="s">
        <v>532</v>
      </c>
      <c r="D412" s="433" t="s">
        <v>524</v>
      </c>
      <c r="E412" s="433" t="s">
        <v>3</v>
      </c>
      <c r="F412" s="434" t="n">
        <v>165631.41</v>
      </c>
      <c r="G412" s="434" t="n">
        <v>0.17</v>
      </c>
      <c r="I412" s="435"/>
    </row>
    <row r="413" customFormat="false" ht="16.5" hidden="true" customHeight="false" outlineLevel="0" collapsed="false">
      <c r="A413" s="433" t="s">
        <v>531</v>
      </c>
      <c r="B413" s="433" t="str">
        <f aca="false">Tabela_NS_S_OUT[[#This Row],[FADN_REG]]&amp;Tabela_NS_S_OUT[[#This Row],[NAZWA]]</f>
        <v>CMateriał rozmnożeniowy kwiatów w uprawie polowej</v>
      </c>
      <c r="C413" s="433" t="s">
        <v>532</v>
      </c>
      <c r="D413" s="433" t="s">
        <v>524</v>
      </c>
      <c r="E413" s="433" t="s">
        <v>300</v>
      </c>
      <c r="F413" s="434" t="n">
        <v>165631.41</v>
      </c>
      <c r="G413" s="434" t="n">
        <v>0.17</v>
      </c>
      <c r="I413" s="435"/>
    </row>
    <row r="414" customFormat="false" ht="16.5" hidden="true" customHeight="false" outlineLevel="0" collapsed="false">
      <c r="A414" s="433" t="s">
        <v>531</v>
      </c>
      <c r="B414" s="433" t="str">
        <f aca="false">Tabela_NS_S_OUT[[#This Row],[FADN_REG]]&amp;Tabela_NS_S_OUT[[#This Row],[NAZWA]]</f>
        <v>DMateriał rozmnożeniowy kwiatów w uprawie polowej</v>
      </c>
      <c r="C414" s="433" t="s">
        <v>532</v>
      </c>
      <c r="D414" s="433" t="s">
        <v>524</v>
      </c>
      <c r="E414" s="433" t="s">
        <v>301</v>
      </c>
      <c r="F414" s="434" t="n">
        <v>165631.41</v>
      </c>
      <c r="G414" s="434" t="n">
        <v>0.17</v>
      </c>
      <c r="I414" s="435"/>
    </row>
    <row r="415" customFormat="false" ht="16.5" hidden="true" customHeight="false" outlineLevel="0" collapsed="false">
      <c r="A415" s="433" t="s">
        <v>533</v>
      </c>
      <c r="B415" s="433" t="str">
        <f aca="false">Tabela_NS_S_OUT[[#This Row],[FADN_REG]]&amp;Tabela_NS_S_OUT[[#This Row],[NAZWA]]</f>
        <v>AKwiaty i inne rośliny ozdobne pod osłonami wysokimi</v>
      </c>
      <c r="C415" s="433" t="s">
        <v>534</v>
      </c>
      <c r="D415" s="433" t="s">
        <v>524</v>
      </c>
      <c r="E415" s="433" t="s">
        <v>299</v>
      </c>
      <c r="F415" s="434" t="n">
        <v>359249.93</v>
      </c>
      <c r="G415" s="434" t="n">
        <v>2.28</v>
      </c>
      <c r="I415" s="435"/>
    </row>
    <row r="416" customFormat="false" ht="16.5" hidden="true" customHeight="false" outlineLevel="0" collapsed="false">
      <c r="A416" s="433" t="s">
        <v>533</v>
      </c>
      <c r="B416" s="433" t="str">
        <f aca="false">Tabela_NS_S_OUT[[#This Row],[FADN_REG]]&amp;Tabela_NS_S_OUT[[#This Row],[NAZWA]]</f>
        <v>BKwiaty i inne rośliny ozdobne pod osłonami wysokimi</v>
      </c>
      <c r="C416" s="433" t="s">
        <v>534</v>
      </c>
      <c r="D416" s="433" t="s">
        <v>524</v>
      </c>
      <c r="E416" s="433" t="s">
        <v>3</v>
      </c>
      <c r="F416" s="434" t="n">
        <v>341508.18</v>
      </c>
      <c r="G416" s="434" t="n">
        <v>2.16</v>
      </c>
      <c r="I416" s="435"/>
    </row>
    <row r="417" customFormat="false" ht="16.5" hidden="true" customHeight="false" outlineLevel="0" collapsed="false">
      <c r="A417" s="433" t="s">
        <v>533</v>
      </c>
      <c r="B417" s="433" t="str">
        <f aca="false">Tabela_NS_S_OUT[[#This Row],[FADN_REG]]&amp;Tabela_NS_S_OUT[[#This Row],[NAZWA]]</f>
        <v>CKwiaty i inne rośliny ozdobne pod osłonami wysokimi</v>
      </c>
      <c r="C417" s="433" t="s">
        <v>534</v>
      </c>
      <c r="D417" s="433" t="s">
        <v>524</v>
      </c>
      <c r="E417" s="433" t="s">
        <v>300</v>
      </c>
      <c r="F417" s="434" t="n">
        <v>289768.48</v>
      </c>
      <c r="G417" s="434" t="n">
        <v>1.76</v>
      </c>
      <c r="I417" s="435"/>
    </row>
    <row r="418" customFormat="false" ht="16.5" hidden="true" customHeight="false" outlineLevel="0" collapsed="false">
      <c r="A418" s="433" t="s">
        <v>533</v>
      </c>
      <c r="B418" s="433" t="str">
        <f aca="false">Tabela_NS_S_OUT[[#This Row],[FADN_REG]]&amp;Tabela_NS_S_OUT[[#This Row],[NAZWA]]</f>
        <v>DKwiaty i inne rośliny ozdobne pod osłonami wysokimi</v>
      </c>
      <c r="C418" s="433" t="s">
        <v>534</v>
      </c>
      <c r="D418" s="433" t="s">
        <v>524</v>
      </c>
      <c r="E418" s="433" t="s">
        <v>301</v>
      </c>
      <c r="F418" s="434" t="n">
        <v>458326.44</v>
      </c>
      <c r="G418" s="434" t="n">
        <v>2.25</v>
      </c>
      <c r="I418" s="435"/>
    </row>
    <row r="419" customFormat="false" ht="16.5" hidden="true" customHeight="false" outlineLevel="0" collapsed="false">
      <c r="A419" s="433" t="s">
        <v>535</v>
      </c>
      <c r="B419" s="433" t="str">
        <f aca="false">Tabela_NS_S_OUT[[#This Row],[FADN_REG]]&amp;Tabela_NS_S_OUT[[#This Row],[NAZWA]]</f>
        <v>AKwiaty cięte w uprawie pod osłonami wysokimi</v>
      </c>
      <c r="C419" s="433" t="s">
        <v>536</v>
      </c>
      <c r="D419" s="433" t="s">
        <v>524</v>
      </c>
      <c r="E419" s="433" t="s">
        <v>299</v>
      </c>
      <c r="F419" s="434" t="n">
        <v>675105.45</v>
      </c>
      <c r="G419" s="434" t="n">
        <v>4.31</v>
      </c>
      <c r="I419" s="435"/>
    </row>
    <row r="420" customFormat="false" ht="16.5" hidden="true" customHeight="false" outlineLevel="0" collapsed="false">
      <c r="A420" s="433" t="s">
        <v>535</v>
      </c>
      <c r="B420" s="433" t="str">
        <f aca="false">Tabela_NS_S_OUT[[#This Row],[FADN_REG]]&amp;Tabela_NS_S_OUT[[#This Row],[NAZWA]]</f>
        <v>BKwiaty cięte w uprawie pod osłonami wysokimi</v>
      </c>
      <c r="C420" s="433" t="s">
        <v>536</v>
      </c>
      <c r="D420" s="433" t="s">
        <v>524</v>
      </c>
      <c r="E420" s="433" t="s">
        <v>3</v>
      </c>
      <c r="F420" s="434" t="n">
        <v>331818.29</v>
      </c>
      <c r="G420" s="434" t="n">
        <v>1.98</v>
      </c>
      <c r="I420" s="435"/>
    </row>
    <row r="421" customFormat="false" ht="16.5" hidden="true" customHeight="false" outlineLevel="0" collapsed="false">
      <c r="A421" s="433" t="s">
        <v>535</v>
      </c>
      <c r="B421" s="433" t="str">
        <f aca="false">Tabela_NS_S_OUT[[#This Row],[FADN_REG]]&amp;Tabela_NS_S_OUT[[#This Row],[NAZWA]]</f>
        <v>CKwiaty cięte w uprawie pod osłonami wysokimi</v>
      </c>
      <c r="C421" s="433" t="s">
        <v>536</v>
      </c>
      <c r="D421" s="433" t="s">
        <v>524</v>
      </c>
      <c r="E421" s="433" t="s">
        <v>300</v>
      </c>
      <c r="F421" s="434" t="n">
        <v>443790.76</v>
      </c>
      <c r="G421" s="434" t="n">
        <v>1.63</v>
      </c>
      <c r="I421" s="435"/>
    </row>
    <row r="422" customFormat="false" ht="16.5" hidden="true" customHeight="false" outlineLevel="0" collapsed="false">
      <c r="A422" s="433" t="s">
        <v>535</v>
      </c>
      <c r="B422" s="433" t="str">
        <f aca="false">Tabela_NS_S_OUT[[#This Row],[FADN_REG]]&amp;Tabela_NS_S_OUT[[#This Row],[NAZWA]]</f>
        <v>DKwiaty cięte w uprawie pod osłonami wysokimi</v>
      </c>
      <c r="C422" s="433" t="s">
        <v>536</v>
      </c>
      <c r="D422" s="433" t="s">
        <v>524</v>
      </c>
      <c r="E422" s="433" t="s">
        <v>301</v>
      </c>
      <c r="F422" s="434" t="n">
        <v>597590.92</v>
      </c>
      <c r="G422" s="434" t="n">
        <v>1.2</v>
      </c>
      <c r="I422" s="435"/>
    </row>
    <row r="423" customFormat="false" ht="16.5" hidden="true" customHeight="false" outlineLevel="0" collapsed="false">
      <c r="A423" s="433" t="s">
        <v>537</v>
      </c>
      <c r="B423" s="433" t="str">
        <f aca="false">Tabela_NS_S_OUT[[#This Row],[FADN_REG]]&amp;Tabela_NS_S_OUT[[#This Row],[NAZWA]]</f>
        <v>AKwiaty i inne rośliny ozdobne - całe rośliny w uprawie pod osłonami wysokimi</v>
      </c>
      <c r="C423" s="433" t="s">
        <v>538</v>
      </c>
      <c r="D423" s="433" t="s">
        <v>524</v>
      </c>
      <c r="E423" s="433" t="s">
        <v>299</v>
      </c>
      <c r="F423" s="434" t="n">
        <v>278822.31</v>
      </c>
      <c r="G423" s="434" t="n">
        <v>2.33</v>
      </c>
      <c r="I423" s="435"/>
    </row>
    <row r="424" customFormat="false" ht="16.5" hidden="true" customHeight="false" outlineLevel="0" collapsed="false">
      <c r="A424" s="433" t="s">
        <v>537</v>
      </c>
      <c r="B424" s="433" t="str">
        <f aca="false">Tabela_NS_S_OUT[[#This Row],[FADN_REG]]&amp;Tabela_NS_S_OUT[[#This Row],[NAZWA]]</f>
        <v>BKwiaty i inne rośliny ozdobne - całe rośliny w uprawie pod osłonami wysokimi</v>
      </c>
      <c r="C424" s="433" t="s">
        <v>538</v>
      </c>
      <c r="D424" s="433" t="s">
        <v>524</v>
      </c>
      <c r="E424" s="433" t="s">
        <v>3</v>
      </c>
      <c r="F424" s="434" t="n">
        <v>354815.69</v>
      </c>
      <c r="G424" s="434" t="n">
        <v>2.35</v>
      </c>
      <c r="I424" s="435"/>
    </row>
    <row r="425" customFormat="false" ht="16.5" hidden="true" customHeight="false" outlineLevel="0" collapsed="false">
      <c r="A425" s="433" t="s">
        <v>537</v>
      </c>
      <c r="B425" s="433" t="str">
        <f aca="false">Tabela_NS_S_OUT[[#This Row],[FADN_REG]]&amp;Tabela_NS_S_OUT[[#This Row],[NAZWA]]</f>
        <v>CKwiaty i inne rośliny ozdobne - całe rośliny w uprawie pod osłonami wysokimi</v>
      </c>
      <c r="C425" s="433" t="s">
        <v>538</v>
      </c>
      <c r="D425" s="433" t="s">
        <v>524</v>
      </c>
      <c r="E425" s="433" t="s">
        <v>300</v>
      </c>
      <c r="F425" s="434" t="n">
        <v>210716.6</v>
      </c>
      <c r="G425" s="434" t="n">
        <v>1.77</v>
      </c>
      <c r="I425" s="435"/>
    </row>
    <row r="426" customFormat="false" ht="16.5" hidden="true" customHeight="false" outlineLevel="0" collapsed="false">
      <c r="A426" s="433" t="s">
        <v>537</v>
      </c>
      <c r="B426" s="433" t="str">
        <f aca="false">Tabela_NS_S_OUT[[#This Row],[FADN_REG]]&amp;Tabela_NS_S_OUT[[#This Row],[NAZWA]]</f>
        <v>DKwiaty i inne rośliny ozdobne - całe rośliny w uprawie pod osłonami wysokimi</v>
      </c>
      <c r="C426" s="433" t="s">
        <v>538</v>
      </c>
      <c r="D426" s="433" t="s">
        <v>524</v>
      </c>
      <c r="E426" s="433" t="s">
        <v>301</v>
      </c>
      <c r="F426" s="434" t="n">
        <v>372453.26</v>
      </c>
      <c r="G426" s="434" t="n">
        <v>3.2</v>
      </c>
      <c r="I426" s="435"/>
    </row>
    <row r="427" customFormat="false" ht="16.5" hidden="true" customHeight="false" outlineLevel="0" collapsed="false">
      <c r="A427" s="433" t="s">
        <v>539</v>
      </c>
      <c r="B427" s="433" t="str">
        <f aca="false">Tabela_NS_S_OUT[[#This Row],[FADN_REG]]&amp;Tabela_NS_S_OUT[[#This Row],[NAZWA]]</f>
        <v>AOwoce</v>
      </c>
      <c r="C427" s="433" t="s">
        <v>540</v>
      </c>
      <c r="D427" s="433" t="s">
        <v>327</v>
      </c>
      <c r="E427" s="433" t="s">
        <v>299</v>
      </c>
      <c r="F427" s="434" t="n">
        <v>69.56</v>
      </c>
      <c r="G427" s="434" t="n">
        <v>197.24</v>
      </c>
      <c r="I427" s="435"/>
    </row>
    <row r="428" customFormat="false" ht="16.5" hidden="true" customHeight="false" outlineLevel="0" collapsed="false">
      <c r="A428" s="433" t="s">
        <v>539</v>
      </c>
      <c r="B428" s="433" t="str">
        <f aca="false">Tabela_NS_S_OUT[[#This Row],[FADN_REG]]&amp;Tabela_NS_S_OUT[[#This Row],[NAZWA]]</f>
        <v>BOwoce</v>
      </c>
      <c r="C428" s="433" t="s">
        <v>540</v>
      </c>
      <c r="D428" s="433" t="s">
        <v>327</v>
      </c>
      <c r="E428" s="433" t="s">
        <v>3</v>
      </c>
      <c r="F428" s="434" t="n">
        <v>138.62</v>
      </c>
      <c r="G428" s="434" t="n">
        <v>128.13</v>
      </c>
      <c r="I428" s="435"/>
    </row>
    <row r="429" customFormat="false" ht="16.5" hidden="true" customHeight="false" outlineLevel="0" collapsed="false">
      <c r="A429" s="433" t="s">
        <v>539</v>
      </c>
      <c r="B429" s="433" t="str">
        <f aca="false">Tabela_NS_S_OUT[[#This Row],[FADN_REG]]&amp;Tabela_NS_S_OUT[[#This Row],[NAZWA]]</f>
        <v>COwoce</v>
      </c>
      <c r="C429" s="433" t="s">
        <v>540</v>
      </c>
      <c r="D429" s="433" t="s">
        <v>327</v>
      </c>
      <c r="E429" s="433" t="s">
        <v>300</v>
      </c>
      <c r="F429" s="434" t="n">
        <v>131.61</v>
      </c>
      <c r="G429" s="434" t="n">
        <v>101.65</v>
      </c>
      <c r="I429" s="435"/>
    </row>
    <row r="430" customFormat="false" ht="16.5" hidden="true" customHeight="false" outlineLevel="0" collapsed="false">
      <c r="A430" s="433" t="s">
        <v>539</v>
      </c>
      <c r="B430" s="433" t="str">
        <f aca="false">Tabela_NS_S_OUT[[#This Row],[FADN_REG]]&amp;Tabela_NS_S_OUT[[#This Row],[NAZWA]]</f>
        <v>DOwoce</v>
      </c>
      <c r="C430" s="433" t="s">
        <v>540</v>
      </c>
      <c r="D430" s="433" t="s">
        <v>327</v>
      </c>
      <c r="E430" s="433" t="s">
        <v>301</v>
      </c>
      <c r="F430" s="434" t="n">
        <v>142.78</v>
      </c>
      <c r="G430" s="434" t="n">
        <v>101.53</v>
      </c>
      <c r="I430" s="435"/>
    </row>
    <row r="431" customFormat="false" ht="16.5" hidden="true" customHeight="false" outlineLevel="0" collapsed="false">
      <c r="A431" s="433" t="s">
        <v>541</v>
      </c>
      <c r="B431" s="433" t="str">
        <f aca="false">Tabela_NS_S_OUT[[#This Row],[FADN_REG]]&amp;Tabela_NS_S_OUT[[#This Row],[NAZWA]]</f>
        <v>AOwoce w uprawie polowej</v>
      </c>
      <c r="C431" s="433" t="s">
        <v>542</v>
      </c>
      <c r="D431" s="433" t="s">
        <v>327</v>
      </c>
      <c r="E431" s="433" t="s">
        <v>299</v>
      </c>
      <c r="F431" s="434" t="n">
        <v>67.43</v>
      </c>
      <c r="G431" s="434" t="n">
        <v>328.83</v>
      </c>
      <c r="I431" s="435"/>
    </row>
    <row r="432" customFormat="false" ht="16.5" hidden="true" customHeight="false" outlineLevel="0" collapsed="false">
      <c r="A432" s="433" t="s">
        <v>541</v>
      </c>
      <c r="B432" s="433" t="str">
        <f aca="false">Tabela_NS_S_OUT[[#This Row],[FADN_REG]]&amp;Tabela_NS_S_OUT[[#This Row],[NAZWA]]</f>
        <v>BOwoce w uprawie polowej</v>
      </c>
      <c r="C432" s="433" t="s">
        <v>542</v>
      </c>
      <c r="D432" s="433" t="s">
        <v>327</v>
      </c>
      <c r="E432" s="433" t="s">
        <v>3</v>
      </c>
      <c r="F432" s="434" t="n">
        <v>72.83</v>
      </c>
      <c r="G432" s="434" t="n">
        <v>353.38</v>
      </c>
      <c r="I432" s="435"/>
    </row>
    <row r="433" customFormat="false" ht="16.5" hidden="true" customHeight="false" outlineLevel="0" collapsed="false">
      <c r="A433" s="433" t="s">
        <v>541</v>
      </c>
      <c r="B433" s="433" t="str">
        <f aca="false">Tabela_NS_S_OUT[[#This Row],[FADN_REG]]&amp;Tabela_NS_S_OUT[[#This Row],[NAZWA]]</f>
        <v>COwoce w uprawie polowej</v>
      </c>
      <c r="C433" s="433" t="s">
        <v>542</v>
      </c>
      <c r="D433" s="433" t="s">
        <v>327</v>
      </c>
      <c r="E433" s="433" t="s">
        <v>300</v>
      </c>
      <c r="F433" s="434" t="n">
        <v>81.19</v>
      </c>
      <c r="G433" s="434" t="n">
        <v>279.38</v>
      </c>
      <c r="I433" s="435"/>
    </row>
    <row r="434" customFormat="false" ht="16.5" hidden="true" customHeight="false" outlineLevel="0" collapsed="false">
      <c r="A434" s="433" t="s">
        <v>541</v>
      </c>
      <c r="B434" s="433" t="str">
        <f aca="false">Tabela_NS_S_OUT[[#This Row],[FADN_REG]]&amp;Tabela_NS_S_OUT[[#This Row],[NAZWA]]</f>
        <v>DOwoce w uprawie polowej</v>
      </c>
      <c r="C434" s="433" t="s">
        <v>542</v>
      </c>
      <c r="D434" s="433" t="s">
        <v>327</v>
      </c>
      <c r="E434" s="433" t="s">
        <v>301</v>
      </c>
      <c r="F434" s="434" t="n">
        <v>65.23</v>
      </c>
      <c r="G434" s="434" t="n">
        <v>362.19</v>
      </c>
      <c r="I434" s="435"/>
    </row>
    <row r="435" customFormat="false" ht="16.5" hidden="true" customHeight="false" outlineLevel="0" collapsed="false">
      <c r="A435" s="433" t="s">
        <v>543</v>
      </c>
      <c r="B435" s="433" t="str">
        <f aca="false">Tabela_NS_S_OUT[[#This Row],[FADN_REG]]&amp;Tabela_NS_S_OUT[[#This Row],[NAZWA]]</f>
        <v>ATruskawki w uprawie polowej</v>
      </c>
      <c r="C435" s="433" t="s">
        <v>544</v>
      </c>
      <c r="D435" s="433" t="s">
        <v>327</v>
      </c>
      <c r="E435" s="433" t="s">
        <v>299</v>
      </c>
      <c r="F435" s="434" t="n">
        <v>68.57</v>
      </c>
      <c r="G435" s="434" t="n">
        <v>328.5</v>
      </c>
      <c r="I435" s="435"/>
    </row>
    <row r="436" customFormat="false" ht="16.5" hidden="true" customHeight="false" outlineLevel="0" collapsed="false">
      <c r="A436" s="433" t="s">
        <v>543</v>
      </c>
      <c r="B436" s="433" t="str">
        <f aca="false">Tabela_NS_S_OUT[[#This Row],[FADN_REG]]&amp;Tabela_NS_S_OUT[[#This Row],[NAZWA]]</f>
        <v>BTruskawki w uprawie polowej</v>
      </c>
      <c r="C436" s="433" t="s">
        <v>544</v>
      </c>
      <c r="D436" s="433" t="s">
        <v>327</v>
      </c>
      <c r="E436" s="433" t="s">
        <v>3</v>
      </c>
      <c r="F436" s="434" t="n">
        <v>72.83</v>
      </c>
      <c r="G436" s="434" t="n">
        <v>353.38</v>
      </c>
      <c r="I436" s="435"/>
    </row>
    <row r="437" customFormat="false" ht="16.5" hidden="true" customHeight="false" outlineLevel="0" collapsed="false">
      <c r="A437" s="433" t="s">
        <v>543</v>
      </c>
      <c r="B437" s="433" t="str">
        <f aca="false">Tabela_NS_S_OUT[[#This Row],[FADN_REG]]&amp;Tabela_NS_S_OUT[[#This Row],[NAZWA]]</f>
        <v>CTruskawki w uprawie polowej</v>
      </c>
      <c r="C437" s="433" t="s">
        <v>544</v>
      </c>
      <c r="D437" s="433" t="s">
        <v>327</v>
      </c>
      <c r="E437" s="433" t="s">
        <v>300</v>
      </c>
      <c r="F437" s="434" t="n">
        <v>81.09</v>
      </c>
      <c r="G437" s="434" t="n">
        <v>281.52</v>
      </c>
      <c r="I437" s="435"/>
    </row>
    <row r="438" customFormat="false" ht="16.5" hidden="true" customHeight="false" outlineLevel="0" collapsed="false">
      <c r="A438" s="433" t="s">
        <v>543</v>
      </c>
      <c r="B438" s="433" t="str">
        <f aca="false">Tabela_NS_S_OUT[[#This Row],[FADN_REG]]&amp;Tabela_NS_S_OUT[[#This Row],[NAZWA]]</f>
        <v>DTruskawki w uprawie polowej</v>
      </c>
      <c r="C438" s="433" t="s">
        <v>544</v>
      </c>
      <c r="D438" s="433" t="s">
        <v>327</v>
      </c>
      <c r="E438" s="433" t="s">
        <v>301</v>
      </c>
      <c r="F438" s="434" t="n">
        <v>65.77</v>
      </c>
      <c r="G438" s="434" t="n">
        <v>354.6</v>
      </c>
      <c r="I438" s="435"/>
    </row>
    <row r="439" customFormat="false" ht="16.5" hidden="true" customHeight="false" outlineLevel="0" collapsed="false">
      <c r="A439" s="433" t="s">
        <v>545</v>
      </c>
      <c r="B439" s="433" t="str">
        <f aca="false">Tabela_NS_S_OUT[[#This Row],[FADN_REG]]&amp;Tabela_NS_S_OUT[[#This Row],[NAZWA]]</f>
        <v>APozostałe owoce w uprawie polowej</v>
      </c>
      <c r="C439" s="433" t="s">
        <v>546</v>
      </c>
      <c r="D439" s="433" t="s">
        <v>327</v>
      </c>
      <c r="E439" s="433" t="s">
        <v>299</v>
      </c>
      <c r="F439" s="434" t="n">
        <v>66.91</v>
      </c>
      <c r="G439" s="434" t="n">
        <v>430.8</v>
      </c>
      <c r="I439" s="435"/>
    </row>
    <row r="440" customFormat="false" ht="16.5" hidden="true" customHeight="false" outlineLevel="0" collapsed="false">
      <c r="A440" s="433" t="s">
        <v>545</v>
      </c>
      <c r="B440" s="433" t="str">
        <f aca="false">Tabela_NS_S_OUT[[#This Row],[FADN_REG]]&amp;Tabela_NS_S_OUT[[#This Row],[NAZWA]]</f>
        <v>BPozostałe owoce w uprawie polowej</v>
      </c>
      <c r="C440" s="433" t="s">
        <v>546</v>
      </c>
      <c r="D440" s="433" t="s">
        <v>327</v>
      </c>
      <c r="E440" s="433" t="s">
        <v>3</v>
      </c>
      <c r="F440" s="434" t="n">
        <v>66.91</v>
      </c>
      <c r="G440" s="434" t="n">
        <v>430.8</v>
      </c>
      <c r="I440" s="435"/>
    </row>
    <row r="441" customFormat="false" ht="16.5" hidden="true" customHeight="false" outlineLevel="0" collapsed="false">
      <c r="A441" s="433" t="s">
        <v>545</v>
      </c>
      <c r="B441" s="433" t="str">
        <f aca="false">Tabela_NS_S_OUT[[#This Row],[FADN_REG]]&amp;Tabela_NS_S_OUT[[#This Row],[NAZWA]]</f>
        <v>CPozostałe owoce w uprawie polowej</v>
      </c>
      <c r="C441" s="433" t="s">
        <v>546</v>
      </c>
      <c r="D441" s="433" t="s">
        <v>327</v>
      </c>
      <c r="E441" s="433" t="s">
        <v>300</v>
      </c>
      <c r="F441" s="434" t="n">
        <v>66.91</v>
      </c>
      <c r="G441" s="434" t="n">
        <v>430.8</v>
      </c>
      <c r="I441" s="435"/>
    </row>
    <row r="442" customFormat="false" ht="16.5" hidden="true" customHeight="false" outlineLevel="0" collapsed="false">
      <c r="A442" s="433" t="s">
        <v>545</v>
      </c>
      <c r="B442" s="433" t="str">
        <f aca="false">Tabela_NS_S_OUT[[#This Row],[FADN_REG]]&amp;Tabela_NS_S_OUT[[#This Row],[NAZWA]]</f>
        <v>DPozostałe owoce w uprawie polowej</v>
      </c>
      <c r="C442" s="433" t="s">
        <v>546</v>
      </c>
      <c r="D442" s="433" t="s">
        <v>327</v>
      </c>
      <c r="E442" s="433" t="s">
        <v>301</v>
      </c>
      <c r="F442" s="434" t="n">
        <v>66.91</v>
      </c>
      <c r="G442" s="434" t="n">
        <v>430.8</v>
      </c>
      <c r="I442" s="435"/>
    </row>
    <row r="443" customFormat="false" ht="16.5" hidden="true" customHeight="false" outlineLevel="0" collapsed="false">
      <c r="A443" s="433" t="s">
        <v>547</v>
      </c>
      <c r="B443" s="433" t="str">
        <f aca="false">Tabela_NS_S_OUT[[#This Row],[FADN_REG]]&amp;Tabela_NS_S_OUT[[#This Row],[NAZWA]]</f>
        <v>AOwoce w uprawie pod osłonami wysokimi</v>
      </c>
      <c r="C443" s="433" t="s">
        <v>548</v>
      </c>
      <c r="D443" s="433" t="s">
        <v>327</v>
      </c>
      <c r="E443" s="433" t="s">
        <v>299</v>
      </c>
      <c r="F443" s="434" t="n">
        <v>118.7</v>
      </c>
      <c r="G443" s="434" t="n">
        <v>770.67</v>
      </c>
      <c r="I443" s="435"/>
    </row>
    <row r="444" customFormat="false" ht="16.5" hidden="true" customHeight="false" outlineLevel="0" collapsed="false">
      <c r="A444" s="433" t="s">
        <v>547</v>
      </c>
      <c r="B444" s="433" t="str">
        <f aca="false">Tabela_NS_S_OUT[[#This Row],[FADN_REG]]&amp;Tabela_NS_S_OUT[[#This Row],[NAZWA]]</f>
        <v>BOwoce w uprawie pod osłonami wysokimi</v>
      </c>
      <c r="C444" s="433" t="s">
        <v>548</v>
      </c>
      <c r="D444" s="433" t="s">
        <v>327</v>
      </c>
      <c r="E444" s="433" t="s">
        <v>3</v>
      </c>
      <c r="F444" s="434" t="n">
        <v>118.7</v>
      </c>
      <c r="G444" s="434" t="n">
        <v>770.67</v>
      </c>
      <c r="I444" s="435"/>
    </row>
    <row r="445" customFormat="false" ht="16.5" hidden="true" customHeight="false" outlineLevel="0" collapsed="false">
      <c r="A445" s="433" t="s">
        <v>547</v>
      </c>
      <c r="B445" s="433" t="str">
        <f aca="false">Tabela_NS_S_OUT[[#This Row],[FADN_REG]]&amp;Tabela_NS_S_OUT[[#This Row],[NAZWA]]</f>
        <v>COwoce w uprawie pod osłonami wysokimi</v>
      </c>
      <c r="C445" s="433" t="s">
        <v>548</v>
      </c>
      <c r="D445" s="433" t="s">
        <v>327</v>
      </c>
      <c r="E445" s="433" t="s">
        <v>300</v>
      </c>
      <c r="F445" s="434" t="n">
        <v>95.61</v>
      </c>
      <c r="G445" s="434" t="n">
        <v>807.11</v>
      </c>
      <c r="I445" s="435"/>
    </row>
    <row r="446" customFormat="false" ht="16.5" hidden="true" customHeight="false" outlineLevel="0" collapsed="false">
      <c r="A446" s="433" t="s">
        <v>547</v>
      </c>
      <c r="B446" s="433" t="str">
        <f aca="false">Tabela_NS_S_OUT[[#This Row],[FADN_REG]]&amp;Tabela_NS_S_OUT[[#This Row],[NAZWA]]</f>
        <v>DOwoce w uprawie pod osłonami wysokimi</v>
      </c>
      <c r="C446" s="433" t="s">
        <v>548</v>
      </c>
      <c r="D446" s="433" t="s">
        <v>327</v>
      </c>
      <c r="E446" s="433" t="s">
        <v>301</v>
      </c>
      <c r="F446" s="434" t="n">
        <v>118.7</v>
      </c>
      <c r="G446" s="434" t="n">
        <v>770.67</v>
      </c>
      <c r="I446" s="435"/>
    </row>
    <row r="447" customFormat="false" ht="16.5" hidden="true" customHeight="false" outlineLevel="0" collapsed="false">
      <c r="A447" s="433" t="s">
        <v>549</v>
      </c>
      <c r="B447" s="433" t="str">
        <f aca="false">Tabela_NS_S_OUT[[#This Row],[FADN_REG]]&amp;Tabela_NS_S_OUT[[#This Row],[NAZWA]]</f>
        <v>ATruskawki w uprawie pod osłonami wysokimi</v>
      </c>
      <c r="C447" s="433" t="s">
        <v>550</v>
      </c>
      <c r="D447" s="433" t="s">
        <v>327</v>
      </c>
      <c r="E447" s="433" t="s">
        <v>299</v>
      </c>
      <c r="F447" s="434" t="n">
        <v>162.58</v>
      </c>
      <c r="G447" s="434" t="n">
        <v>664.84</v>
      </c>
      <c r="I447" s="435"/>
    </row>
    <row r="448" customFormat="false" ht="16.5" hidden="true" customHeight="false" outlineLevel="0" collapsed="false">
      <c r="A448" s="433" t="s">
        <v>549</v>
      </c>
      <c r="B448" s="433" t="str">
        <f aca="false">Tabela_NS_S_OUT[[#This Row],[FADN_REG]]&amp;Tabela_NS_S_OUT[[#This Row],[NAZWA]]</f>
        <v>BTruskawki w uprawie pod osłonami wysokimi</v>
      </c>
      <c r="C448" s="433" t="s">
        <v>550</v>
      </c>
      <c r="D448" s="433" t="s">
        <v>327</v>
      </c>
      <c r="E448" s="433" t="s">
        <v>3</v>
      </c>
      <c r="F448" s="434" t="n">
        <v>162.58</v>
      </c>
      <c r="G448" s="434" t="n">
        <v>664.84</v>
      </c>
      <c r="I448" s="435"/>
    </row>
    <row r="449" customFormat="false" ht="16.5" hidden="true" customHeight="false" outlineLevel="0" collapsed="false">
      <c r="A449" s="433" t="s">
        <v>549</v>
      </c>
      <c r="B449" s="433" t="str">
        <f aca="false">Tabela_NS_S_OUT[[#This Row],[FADN_REG]]&amp;Tabela_NS_S_OUT[[#This Row],[NAZWA]]</f>
        <v>CTruskawki w uprawie pod osłonami wysokimi</v>
      </c>
      <c r="C449" s="433" t="s">
        <v>550</v>
      </c>
      <c r="D449" s="433" t="s">
        <v>327</v>
      </c>
      <c r="E449" s="433" t="s">
        <v>300</v>
      </c>
      <c r="F449" s="434" t="n">
        <v>146.45</v>
      </c>
      <c r="G449" s="434" t="n">
        <v>597.3</v>
      </c>
      <c r="I449" s="435"/>
    </row>
    <row r="450" customFormat="false" ht="16.5" hidden="true" customHeight="false" outlineLevel="0" collapsed="false">
      <c r="A450" s="433" t="s">
        <v>549</v>
      </c>
      <c r="B450" s="433" t="str">
        <f aca="false">Tabela_NS_S_OUT[[#This Row],[FADN_REG]]&amp;Tabela_NS_S_OUT[[#This Row],[NAZWA]]</f>
        <v>DTruskawki w uprawie pod osłonami wysokimi</v>
      </c>
      <c r="C450" s="433" t="s">
        <v>550</v>
      </c>
      <c r="D450" s="433" t="s">
        <v>327</v>
      </c>
      <c r="E450" s="433" t="s">
        <v>301</v>
      </c>
      <c r="F450" s="434" t="n">
        <v>162.58</v>
      </c>
      <c r="G450" s="434" t="n">
        <v>664.84</v>
      </c>
      <c r="I450" s="435"/>
    </row>
    <row r="451" customFormat="false" ht="16.5" hidden="true" customHeight="false" outlineLevel="0" collapsed="false">
      <c r="A451" s="433" t="s">
        <v>551</v>
      </c>
      <c r="B451" s="433" t="str">
        <f aca="false">Tabela_NS_S_OUT[[#This Row],[FADN_REG]]&amp;Tabela_NS_S_OUT[[#This Row],[NAZWA]]</f>
        <v>AOwoce z sadów</v>
      </c>
      <c r="C451" s="433" t="s">
        <v>552</v>
      </c>
      <c r="D451" s="433" t="s">
        <v>327</v>
      </c>
      <c r="E451" s="433" t="s">
        <v>299</v>
      </c>
      <c r="F451" s="434" t="n">
        <v>68.47</v>
      </c>
      <c r="G451" s="434" t="n">
        <v>162.18</v>
      </c>
      <c r="I451" s="435"/>
    </row>
    <row r="452" customFormat="false" ht="16.5" hidden="true" customHeight="false" outlineLevel="0" collapsed="false">
      <c r="A452" s="433" t="s">
        <v>551</v>
      </c>
      <c r="B452" s="433" t="str">
        <f aca="false">Tabela_NS_S_OUT[[#This Row],[FADN_REG]]&amp;Tabela_NS_S_OUT[[#This Row],[NAZWA]]</f>
        <v>BOwoce z sadów</v>
      </c>
      <c r="C452" s="433" t="s">
        <v>552</v>
      </c>
      <c r="D452" s="433" t="s">
        <v>327</v>
      </c>
      <c r="E452" s="433" t="s">
        <v>3</v>
      </c>
      <c r="F452" s="434" t="n">
        <v>148.72</v>
      </c>
      <c r="G452" s="434" t="n">
        <v>113.08</v>
      </c>
      <c r="I452" s="435"/>
    </row>
    <row r="453" customFormat="false" ht="16.5" hidden="true" customHeight="false" outlineLevel="0" collapsed="false">
      <c r="A453" s="433" t="s">
        <v>551</v>
      </c>
      <c r="B453" s="433" t="str">
        <f aca="false">Tabela_NS_S_OUT[[#This Row],[FADN_REG]]&amp;Tabela_NS_S_OUT[[#This Row],[NAZWA]]</f>
        <v>COwoce z sadów</v>
      </c>
      <c r="C453" s="433" t="s">
        <v>552</v>
      </c>
      <c r="D453" s="433" t="s">
        <v>327</v>
      </c>
      <c r="E453" s="433" t="s">
        <v>300</v>
      </c>
      <c r="F453" s="434" t="n">
        <v>139.32</v>
      </c>
      <c r="G453" s="434" t="n">
        <v>92.34</v>
      </c>
      <c r="I453" s="435"/>
    </row>
    <row r="454" customFormat="false" ht="16.5" hidden="true" customHeight="false" outlineLevel="0" collapsed="false">
      <c r="A454" s="433" t="s">
        <v>551</v>
      </c>
      <c r="B454" s="433" t="str">
        <f aca="false">Tabela_NS_S_OUT[[#This Row],[FADN_REG]]&amp;Tabela_NS_S_OUT[[#This Row],[NAZWA]]</f>
        <v>DOwoce z sadów</v>
      </c>
      <c r="C454" s="433" t="s">
        <v>552</v>
      </c>
      <c r="D454" s="433" t="s">
        <v>327</v>
      </c>
      <c r="E454" s="433" t="s">
        <v>301</v>
      </c>
      <c r="F454" s="434" t="n">
        <v>148.33</v>
      </c>
      <c r="G454" s="434" t="n">
        <v>96.17</v>
      </c>
      <c r="I454" s="435"/>
    </row>
    <row r="455" customFormat="false" ht="16.5" hidden="true" customHeight="false" outlineLevel="0" collapsed="false">
      <c r="A455" s="433" t="s">
        <v>553</v>
      </c>
      <c r="B455" s="433" t="str">
        <f aca="false">Tabela_NS_S_OUT[[#This Row],[FADN_REG]]&amp;Tabela_NS_S_OUT[[#This Row],[NAZWA]]</f>
        <v>AOwoce miękiszowe - ziarnkowe</v>
      </c>
      <c r="C455" s="433" t="s">
        <v>554</v>
      </c>
      <c r="D455" s="433" t="s">
        <v>327</v>
      </c>
      <c r="E455" s="433" t="s">
        <v>299</v>
      </c>
      <c r="F455" s="434" t="n">
        <v>159.99</v>
      </c>
      <c r="G455" s="434" t="n">
        <v>100.7</v>
      </c>
      <c r="I455" s="435"/>
    </row>
    <row r="456" customFormat="false" ht="16.5" hidden="true" customHeight="false" outlineLevel="0" collapsed="false">
      <c r="A456" s="433" t="s">
        <v>553</v>
      </c>
      <c r="B456" s="433" t="str">
        <f aca="false">Tabela_NS_S_OUT[[#This Row],[FADN_REG]]&amp;Tabela_NS_S_OUT[[#This Row],[NAZWA]]</f>
        <v>BOwoce miękiszowe - ziarnkowe</v>
      </c>
      <c r="C456" s="433" t="s">
        <v>554</v>
      </c>
      <c r="D456" s="433" t="s">
        <v>327</v>
      </c>
      <c r="E456" s="433" t="s">
        <v>3</v>
      </c>
      <c r="F456" s="434" t="n">
        <v>245.67</v>
      </c>
      <c r="G456" s="434" t="n">
        <v>79.54</v>
      </c>
      <c r="I456" s="435"/>
    </row>
    <row r="457" customFormat="false" ht="16.5" hidden="true" customHeight="false" outlineLevel="0" collapsed="false">
      <c r="A457" s="433" t="s">
        <v>553</v>
      </c>
      <c r="B457" s="433" t="str">
        <f aca="false">Tabela_NS_S_OUT[[#This Row],[FADN_REG]]&amp;Tabela_NS_S_OUT[[#This Row],[NAZWA]]</f>
        <v>COwoce miękiszowe - ziarnkowe</v>
      </c>
      <c r="C457" s="433" t="s">
        <v>554</v>
      </c>
      <c r="D457" s="433" t="s">
        <v>327</v>
      </c>
      <c r="E457" s="433" t="s">
        <v>300</v>
      </c>
      <c r="F457" s="434" t="n">
        <v>268.06</v>
      </c>
      <c r="G457" s="434" t="n">
        <v>75.88</v>
      </c>
      <c r="I457" s="435"/>
    </row>
    <row r="458" customFormat="false" ht="16.5" hidden="true" customHeight="false" outlineLevel="0" collapsed="false">
      <c r="A458" s="433" t="s">
        <v>553</v>
      </c>
      <c r="B458" s="433" t="str">
        <f aca="false">Tabela_NS_S_OUT[[#This Row],[FADN_REG]]&amp;Tabela_NS_S_OUT[[#This Row],[NAZWA]]</f>
        <v>DOwoce miękiszowe - ziarnkowe</v>
      </c>
      <c r="C458" s="433" t="s">
        <v>554</v>
      </c>
      <c r="D458" s="433" t="s">
        <v>327</v>
      </c>
      <c r="E458" s="433" t="s">
        <v>301</v>
      </c>
      <c r="F458" s="434" t="n">
        <v>237.05</v>
      </c>
      <c r="G458" s="434" t="n">
        <v>80.12</v>
      </c>
      <c r="I458" s="435"/>
    </row>
    <row r="459" customFormat="false" ht="16.5" hidden="true" customHeight="false" outlineLevel="0" collapsed="false">
      <c r="A459" s="433" t="s">
        <v>555</v>
      </c>
      <c r="B459" s="433" t="str">
        <f aca="false">Tabela_NS_S_OUT[[#This Row],[FADN_REG]]&amp;Tabela_NS_S_OUT[[#This Row],[NAZWA]]</f>
        <v>AJabłka</v>
      </c>
      <c r="C459" s="433" t="s">
        <v>556</v>
      </c>
      <c r="D459" s="433" t="s">
        <v>327</v>
      </c>
      <c r="E459" s="433" t="s">
        <v>299</v>
      </c>
      <c r="F459" s="434" t="n">
        <v>169.67</v>
      </c>
      <c r="G459" s="434" t="n">
        <v>96.89</v>
      </c>
      <c r="I459" s="435"/>
    </row>
    <row r="460" customFormat="false" ht="16.5" hidden="true" customHeight="false" outlineLevel="0" collapsed="false">
      <c r="A460" s="433" t="s">
        <v>555</v>
      </c>
      <c r="B460" s="433" t="str">
        <f aca="false">Tabela_NS_S_OUT[[#This Row],[FADN_REG]]&amp;Tabela_NS_S_OUT[[#This Row],[NAZWA]]</f>
        <v>BJabłka</v>
      </c>
      <c r="C460" s="433" t="s">
        <v>556</v>
      </c>
      <c r="D460" s="433" t="s">
        <v>327</v>
      </c>
      <c r="E460" s="433" t="s">
        <v>3</v>
      </c>
      <c r="F460" s="434" t="n">
        <v>267.84</v>
      </c>
      <c r="G460" s="434" t="n">
        <v>76.96</v>
      </c>
      <c r="I460" s="435"/>
    </row>
    <row r="461" customFormat="false" ht="16.5" hidden="true" customHeight="false" outlineLevel="0" collapsed="false">
      <c r="A461" s="433" t="s">
        <v>555</v>
      </c>
      <c r="B461" s="433" t="str">
        <f aca="false">Tabela_NS_S_OUT[[#This Row],[FADN_REG]]&amp;Tabela_NS_S_OUT[[#This Row],[NAZWA]]</f>
        <v>CJabłka</v>
      </c>
      <c r="C461" s="433" t="s">
        <v>556</v>
      </c>
      <c r="D461" s="433" t="s">
        <v>327</v>
      </c>
      <c r="E461" s="433" t="s">
        <v>300</v>
      </c>
      <c r="F461" s="434" t="n">
        <v>274.34</v>
      </c>
      <c r="G461" s="434" t="n">
        <v>73.31</v>
      </c>
      <c r="I461" s="435"/>
    </row>
    <row r="462" customFormat="false" ht="16.5" hidden="true" customHeight="false" outlineLevel="0" collapsed="false">
      <c r="A462" s="433" t="s">
        <v>555</v>
      </c>
      <c r="B462" s="433" t="str">
        <f aca="false">Tabela_NS_S_OUT[[#This Row],[FADN_REG]]&amp;Tabela_NS_S_OUT[[#This Row],[NAZWA]]</f>
        <v>DJabłka</v>
      </c>
      <c r="C462" s="433" t="s">
        <v>556</v>
      </c>
      <c r="D462" s="433" t="s">
        <v>327</v>
      </c>
      <c r="E462" s="433" t="s">
        <v>301</v>
      </c>
      <c r="F462" s="434" t="n">
        <v>240.41</v>
      </c>
      <c r="G462" s="434" t="n">
        <v>78.19</v>
      </c>
      <c r="I462" s="435"/>
    </row>
    <row r="463" customFormat="false" ht="16.5" hidden="true" customHeight="false" outlineLevel="0" collapsed="false">
      <c r="A463" s="433" t="s">
        <v>557</v>
      </c>
      <c r="B463" s="433" t="str">
        <f aca="false">Tabela_NS_S_OUT[[#This Row],[FADN_REG]]&amp;Tabela_NS_S_OUT[[#This Row],[NAZWA]]</f>
        <v>AGruszki</v>
      </c>
      <c r="C463" s="433" t="s">
        <v>558</v>
      </c>
      <c r="D463" s="433" t="s">
        <v>327</v>
      </c>
      <c r="E463" s="433" t="s">
        <v>299</v>
      </c>
      <c r="F463" s="434" t="n">
        <v>65.73</v>
      </c>
      <c r="G463" s="434" t="n">
        <v>186.35</v>
      </c>
      <c r="I463" s="435"/>
    </row>
    <row r="464" customFormat="false" ht="16.5" hidden="true" customHeight="false" outlineLevel="0" collapsed="false">
      <c r="A464" s="433" t="s">
        <v>557</v>
      </c>
      <c r="B464" s="433" t="str">
        <f aca="false">Tabela_NS_S_OUT[[#This Row],[FADN_REG]]&amp;Tabela_NS_S_OUT[[#This Row],[NAZWA]]</f>
        <v>BGruszki</v>
      </c>
      <c r="C464" s="433" t="s">
        <v>558</v>
      </c>
      <c r="D464" s="433" t="s">
        <v>327</v>
      </c>
      <c r="E464" s="433" t="s">
        <v>3</v>
      </c>
      <c r="F464" s="434" t="n">
        <v>103.64</v>
      </c>
      <c r="G464" s="434" t="n">
        <v>161.85</v>
      </c>
      <c r="I464" s="435"/>
    </row>
    <row r="465" customFormat="false" ht="16.5" hidden="true" customHeight="false" outlineLevel="0" collapsed="false">
      <c r="A465" s="433" t="s">
        <v>557</v>
      </c>
      <c r="B465" s="433" t="str">
        <f aca="false">Tabela_NS_S_OUT[[#This Row],[FADN_REG]]&amp;Tabela_NS_S_OUT[[#This Row],[NAZWA]]</f>
        <v>CGruszki</v>
      </c>
      <c r="C465" s="433" t="s">
        <v>558</v>
      </c>
      <c r="D465" s="433" t="s">
        <v>327</v>
      </c>
      <c r="E465" s="433" t="s">
        <v>300</v>
      </c>
      <c r="F465" s="434" t="n">
        <v>109.49</v>
      </c>
      <c r="G465" s="434" t="n">
        <v>171.91</v>
      </c>
      <c r="I465" s="435"/>
    </row>
    <row r="466" customFormat="false" ht="16.5" hidden="true" customHeight="false" outlineLevel="0" collapsed="false">
      <c r="A466" s="433" t="s">
        <v>557</v>
      </c>
      <c r="B466" s="433" t="str">
        <f aca="false">Tabela_NS_S_OUT[[#This Row],[FADN_REG]]&amp;Tabela_NS_S_OUT[[#This Row],[NAZWA]]</f>
        <v>DGruszki</v>
      </c>
      <c r="C466" s="433" t="s">
        <v>558</v>
      </c>
      <c r="D466" s="433" t="s">
        <v>327</v>
      </c>
      <c r="E466" s="433" t="s">
        <v>301</v>
      </c>
      <c r="F466" s="434" t="n">
        <v>141.29</v>
      </c>
      <c r="G466" s="434" t="n">
        <v>181.18</v>
      </c>
      <c r="I466" s="435"/>
    </row>
    <row r="467" customFormat="false" ht="16.5" hidden="true" customHeight="false" outlineLevel="0" collapsed="false">
      <c r="A467" s="433" t="s">
        <v>559</v>
      </c>
      <c r="B467" s="433" t="str">
        <f aca="false">Tabela_NS_S_OUT[[#This Row],[FADN_REG]]&amp;Tabela_NS_S_OUT[[#This Row],[NAZWA]]</f>
        <v>AOwoce pestkowe</v>
      </c>
      <c r="C467" s="433" t="s">
        <v>560</v>
      </c>
      <c r="D467" s="433" t="s">
        <v>327</v>
      </c>
      <c r="E467" s="433" t="s">
        <v>299</v>
      </c>
      <c r="F467" s="434" t="n">
        <v>75.56</v>
      </c>
      <c r="G467" s="434" t="n">
        <v>250.52</v>
      </c>
      <c r="I467" s="435"/>
    </row>
    <row r="468" customFormat="false" ht="16.5" hidden="true" customHeight="false" outlineLevel="0" collapsed="false">
      <c r="A468" s="433" t="s">
        <v>559</v>
      </c>
      <c r="B468" s="433" t="str">
        <f aca="false">Tabela_NS_S_OUT[[#This Row],[FADN_REG]]&amp;Tabela_NS_S_OUT[[#This Row],[NAZWA]]</f>
        <v>BOwoce pestkowe</v>
      </c>
      <c r="C468" s="433" t="s">
        <v>560</v>
      </c>
      <c r="D468" s="433" t="s">
        <v>327</v>
      </c>
      <c r="E468" s="433" t="s">
        <v>3</v>
      </c>
      <c r="F468" s="434" t="n">
        <v>77.49</v>
      </c>
      <c r="G468" s="434" t="n">
        <v>227.73</v>
      </c>
      <c r="I468" s="435"/>
    </row>
    <row r="469" customFormat="false" ht="16.5" hidden="true" customHeight="false" outlineLevel="0" collapsed="false">
      <c r="A469" s="433" t="s">
        <v>559</v>
      </c>
      <c r="B469" s="433" t="str">
        <f aca="false">Tabela_NS_S_OUT[[#This Row],[FADN_REG]]&amp;Tabela_NS_S_OUT[[#This Row],[NAZWA]]</f>
        <v>COwoce pestkowe</v>
      </c>
      <c r="C469" s="433" t="s">
        <v>560</v>
      </c>
      <c r="D469" s="433" t="s">
        <v>327</v>
      </c>
      <c r="E469" s="433" t="s">
        <v>300</v>
      </c>
      <c r="F469" s="434" t="n">
        <v>80.87</v>
      </c>
      <c r="G469" s="434" t="n">
        <v>178.92</v>
      </c>
      <c r="I469" s="435"/>
    </row>
    <row r="470" customFormat="false" ht="16.5" hidden="true" customHeight="false" outlineLevel="0" collapsed="false">
      <c r="A470" s="433" t="s">
        <v>559</v>
      </c>
      <c r="B470" s="433" t="str">
        <f aca="false">Tabela_NS_S_OUT[[#This Row],[FADN_REG]]&amp;Tabela_NS_S_OUT[[#This Row],[NAZWA]]</f>
        <v>DOwoce pestkowe</v>
      </c>
      <c r="C470" s="433" t="s">
        <v>560</v>
      </c>
      <c r="D470" s="433" t="s">
        <v>327</v>
      </c>
      <c r="E470" s="433" t="s">
        <v>301</v>
      </c>
      <c r="F470" s="434" t="n">
        <v>80.69</v>
      </c>
      <c r="G470" s="434" t="n">
        <v>178.59</v>
      </c>
      <c r="I470" s="435"/>
    </row>
    <row r="471" customFormat="false" ht="16.5" hidden="true" customHeight="false" outlineLevel="0" collapsed="false">
      <c r="A471" s="433" t="s">
        <v>561</v>
      </c>
      <c r="B471" s="433" t="str">
        <f aca="false">Tabela_NS_S_OUT[[#This Row],[FADN_REG]]&amp;Tabela_NS_S_OUT[[#This Row],[NAZWA]]</f>
        <v>AŚliwki</v>
      </c>
      <c r="C471" s="433" t="s">
        <v>562</v>
      </c>
      <c r="D471" s="433" t="s">
        <v>327</v>
      </c>
      <c r="E471" s="433" t="s">
        <v>299</v>
      </c>
      <c r="F471" s="434" t="n">
        <v>117.83</v>
      </c>
      <c r="G471" s="434" t="n">
        <v>194.99</v>
      </c>
      <c r="I471" s="435"/>
    </row>
    <row r="472" customFormat="false" ht="16.5" hidden="true" customHeight="false" outlineLevel="0" collapsed="false">
      <c r="A472" s="433" t="s">
        <v>561</v>
      </c>
      <c r="B472" s="433" t="str">
        <f aca="false">Tabela_NS_S_OUT[[#This Row],[FADN_REG]]&amp;Tabela_NS_S_OUT[[#This Row],[NAZWA]]</f>
        <v>BŚliwki</v>
      </c>
      <c r="C472" s="433" t="s">
        <v>562</v>
      </c>
      <c r="D472" s="433" t="s">
        <v>327</v>
      </c>
      <c r="E472" s="433" t="s">
        <v>3</v>
      </c>
      <c r="F472" s="434" t="n">
        <v>94.79</v>
      </c>
      <c r="G472" s="434" t="n">
        <v>145.88</v>
      </c>
      <c r="I472" s="435"/>
    </row>
    <row r="473" customFormat="false" ht="16.5" hidden="true" customHeight="false" outlineLevel="0" collapsed="false">
      <c r="A473" s="433" t="s">
        <v>561</v>
      </c>
      <c r="B473" s="433" t="str">
        <f aca="false">Tabela_NS_S_OUT[[#This Row],[FADN_REG]]&amp;Tabela_NS_S_OUT[[#This Row],[NAZWA]]</f>
        <v>CŚliwki</v>
      </c>
      <c r="C473" s="433" t="s">
        <v>562</v>
      </c>
      <c r="D473" s="433" t="s">
        <v>327</v>
      </c>
      <c r="E473" s="433" t="s">
        <v>300</v>
      </c>
      <c r="F473" s="434" t="n">
        <v>88.48</v>
      </c>
      <c r="G473" s="434" t="n">
        <v>128.02</v>
      </c>
      <c r="I473" s="435"/>
    </row>
    <row r="474" customFormat="false" ht="16.5" hidden="true" customHeight="false" outlineLevel="0" collapsed="false">
      <c r="A474" s="433" t="s">
        <v>561</v>
      </c>
      <c r="B474" s="433" t="str">
        <f aca="false">Tabela_NS_S_OUT[[#This Row],[FADN_REG]]&amp;Tabela_NS_S_OUT[[#This Row],[NAZWA]]</f>
        <v>DŚliwki</v>
      </c>
      <c r="C474" s="433" t="s">
        <v>562</v>
      </c>
      <c r="D474" s="433" t="s">
        <v>327</v>
      </c>
      <c r="E474" s="433" t="s">
        <v>301</v>
      </c>
      <c r="F474" s="434" t="n">
        <v>87.23</v>
      </c>
      <c r="G474" s="434" t="n">
        <v>143.95</v>
      </c>
      <c r="I474" s="435"/>
    </row>
    <row r="475" customFormat="false" ht="16.5" hidden="true" customHeight="false" outlineLevel="0" collapsed="false">
      <c r="A475" s="433" t="s">
        <v>563</v>
      </c>
      <c r="B475" s="433" t="str">
        <f aca="false">Tabela_NS_S_OUT[[#This Row],[FADN_REG]]&amp;Tabela_NS_S_OUT[[#This Row],[NAZWA]]</f>
        <v>AWiśnie</v>
      </c>
      <c r="C475" s="433" t="s">
        <v>564</v>
      </c>
      <c r="D475" s="433" t="s">
        <v>327</v>
      </c>
      <c r="E475" s="433" t="s">
        <v>299</v>
      </c>
      <c r="F475" s="434" t="n">
        <v>89.32</v>
      </c>
      <c r="G475" s="434" t="n">
        <v>247.57</v>
      </c>
      <c r="I475" s="435"/>
    </row>
    <row r="476" customFormat="false" ht="16.5" hidden="true" customHeight="false" outlineLevel="0" collapsed="false">
      <c r="A476" s="433" t="s">
        <v>563</v>
      </c>
      <c r="B476" s="433" t="str">
        <f aca="false">Tabela_NS_S_OUT[[#This Row],[FADN_REG]]&amp;Tabela_NS_S_OUT[[#This Row],[NAZWA]]</f>
        <v>BWiśnie</v>
      </c>
      <c r="C476" s="433" t="s">
        <v>564</v>
      </c>
      <c r="D476" s="433" t="s">
        <v>327</v>
      </c>
      <c r="E476" s="433" t="s">
        <v>3</v>
      </c>
      <c r="F476" s="434" t="n">
        <v>83.84</v>
      </c>
      <c r="G476" s="434" t="n">
        <v>215.7</v>
      </c>
      <c r="I476" s="435"/>
    </row>
    <row r="477" customFormat="false" ht="16.5" hidden="true" customHeight="false" outlineLevel="0" collapsed="false">
      <c r="A477" s="433" t="s">
        <v>563</v>
      </c>
      <c r="B477" s="433" t="str">
        <f aca="false">Tabela_NS_S_OUT[[#This Row],[FADN_REG]]&amp;Tabela_NS_S_OUT[[#This Row],[NAZWA]]</f>
        <v>CWiśnie</v>
      </c>
      <c r="C477" s="433" t="s">
        <v>564</v>
      </c>
      <c r="D477" s="433" t="s">
        <v>327</v>
      </c>
      <c r="E477" s="433" t="s">
        <v>300</v>
      </c>
      <c r="F477" s="434" t="n">
        <v>85.91</v>
      </c>
      <c r="G477" s="434" t="n">
        <v>174.25</v>
      </c>
      <c r="I477" s="435"/>
    </row>
    <row r="478" customFormat="false" ht="16.5" hidden="true" customHeight="false" outlineLevel="0" collapsed="false">
      <c r="A478" s="433" t="s">
        <v>563</v>
      </c>
      <c r="B478" s="433" t="str">
        <f aca="false">Tabela_NS_S_OUT[[#This Row],[FADN_REG]]&amp;Tabela_NS_S_OUT[[#This Row],[NAZWA]]</f>
        <v>DWiśnie</v>
      </c>
      <c r="C478" s="433" t="s">
        <v>564</v>
      </c>
      <c r="D478" s="433" t="s">
        <v>327</v>
      </c>
      <c r="E478" s="433" t="s">
        <v>301</v>
      </c>
      <c r="F478" s="434" t="n">
        <v>90.65</v>
      </c>
      <c r="G478" s="434" t="n">
        <v>166.48</v>
      </c>
      <c r="I478" s="435"/>
    </row>
    <row r="479" customFormat="false" ht="16.5" hidden="true" customHeight="false" outlineLevel="0" collapsed="false">
      <c r="A479" s="433" t="s">
        <v>565</v>
      </c>
      <c r="B479" s="433" t="str">
        <f aca="false">Tabela_NS_S_OUT[[#This Row],[FADN_REG]]&amp;Tabela_NS_S_OUT[[#This Row],[NAZWA]]</f>
        <v>ACzereśnie</v>
      </c>
      <c r="C479" s="433" t="s">
        <v>566</v>
      </c>
      <c r="D479" s="433" t="s">
        <v>327</v>
      </c>
      <c r="E479" s="433" t="s">
        <v>299</v>
      </c>
      <c r="F479" s="434" t="n">
        <v>25.49</v>
      </c>
      <c r="G479" s="434" t="n">
        <v>454.85</v>
      </c>
      <c r="I479" s="435"/>
    </row>
    <row r="480" customFormat="false" ht="16.5" hidden="true" customHeight="false" outlineLevel="0" collapsed="false">
      <c r="A480" s="433" t="s">
        <v>565</v>
      </c>
      <c r="B480" s="433" t="str">
        <f aca="false">Tabela_NS_S_OUT[[#This Row],[FADN_REG]]&amp;Tabela_NS_S_OUT[[#This Row],[NAZWA]]</f>
        <v>BCzereśnie</v>
      </c>
      <c r="C480" s="433" t="s">
        <v>566</v>
      </c>
      <c r="D480" s="433" t="s">
        <v>327</v>
      </c>
      <c r="E480" s="433" t="s">
        <v>3</v>
      </c>
      <c r="F480" s="434" t="n">
        <v>42.01</v>
      </c>
      <c r="G480" s="434" t="n">
        <v>520.21</v>
      </c>
      <c r="I480" s="435"/>
    </row>
    <row r="481" customFormat="false" ht="16.5" hidden="true" customHeight="false" outlineLevel="0" collapsed="false">
      <c r="A481" s="433" t="s">
        <v>565</v>
      </c>
      <c r="B481" s="433" t="str">
        <f aca="false">Tabela_NS_S_OUT[[#This Row],[FADN_REG]]&amp;Tabela_NS_S_OUT[[#This Row],[NAZWA]]</f>
        <v>CCzereśnie</v>
      </c>
      <c r="C481" s="433" t="s">
        <v>566</v>
      </c>
      <c r="D481" s="433" t="s">
        <v>327</v>
      </c>
      <c r="E481" s="433" t="s">
        <v>300</v>
      </c>
      <c r="F481" s="434" t="n">
        <v>49.13</v>
      </c>
      <c r="G481" s="434" t="n">
        <v>466.38</v>
      </c>
      <c r="I481" s="435"/>
    </row>
    <row r="482" customFormat="false" ht="16.5" hidden="true" customHeight="false" outlineLevel="0" collapsed="false">
      <c r="A482" s="433" t="s">
        <v>565</v>
      </c>
      <c r="B482" s="433" t="str">
        <f aca="false">Tabela_NS_S_OUT[[#This Row],[FADN_REG]]&amp;Tabela_NS_S_OUT[[#This Row],[NAZWA]]</f>
        <v>DCzereśnie</v>
      </c>
      <c r="C482" s="433" t="s">
        <v>566</v>
      </c>
      <c r="D482" s="433" t="s">
        <v>327</v>
      </c>
      <c r="E482" s="433" t="s">
        <v>301</v>
      </c>
      <c r="F482" s="434" t="n">
        <v>39.84</v>
      </c>
      <c r="G482" s="434" t="n">
        <v>466.95</v>
      </c>
      <c r="I482" s="435"/>
    </row>
    <row r="483" customFormat="false" ht="16.5" hidden="true" customHeight="false" outlineLevel="0" collapsed="false">
      <c r="A483" s="433" t="s">
        <v>567</v>
      </c>
      <c r="B483" s="433" t="str">
        <f aca="false">Tabela_NS_S_OUT[[#This Row],[FADN_REG]]&amp;Tabela_NS_S_OUT[[#This Row],[NAZWA]]</f>
        <v>ABrzoskwinie</v>
      </c>
      <c r="C483" s="433" t="s">
        <v>568</v>
      </c>
      <c r="D483" s="433" t="s">
        <v>327</v>
      </c>
      <c r="E483" s="433" t="s">
        <v>299</v>
      </c>
      <c r="F483" s="434" t="n">
        <v>82.6</v>
      </c>
      <c r="G483" s="434" t="n">
        <v>157.62</v>
      </c>
      <c r="I483" s="435"/>
    </row>
    <row r="484" customFormat="false" ht="16.5" hidden="true" customHeight="false" outlineLevel="0" collapsed="false">
      <c r="A484" s="433" t="s">
        <v>567</v>
      </c>
      <c r="B484" s="433" t="str">
        <f aca="false">Tabela_NS_S_OUT[[#This Row],[FADN_REG]]&amp;Tabela_NS_S_OUT[[#This Row],[NAZWA]]</f>
        <v>BBrzoskwinie</v>
      </c>
      <c r="C484" s="433" t="s">
        <v>568</v>
      </c>
      <c r="D484" s="433" t="s">
        <v>327</v>
      </c>
      <c r="E484" s="433" t="s">
        <v>3</v>
      </c>
      <c r="F484" s="434" t="n">
        <v>91.51</v>
      </c>
      <c r="G484" s="434" t="n">
        <v>171.99</v>
      </c>
      <c r="I484" s="435"/>
    </row>
    <row r="485" customFormat="false" ht="16.5" hidden="true" customHeight="false" outlineLevel="0" collapsed="false">
      <c r="A485" s="433" t="s">
        <v>567</v>
      </c>
      <c r="B485" s="433" t="str">
        <f aca="false">Tabela_NS_S_OUT[[#This Row],[FADN_REG]]&amp;Tabela_NS_S_OUT[[#This Row],[NAZWA]]</f>
        <v>CBrzoskwinie</v>
      </c>
      <c r="C485" s="433" t="s">
        <v>568</v>
      </c>
      <c r="D485" s="433" t="s">
        <v>327</v>
      </c>
      <c r="E485" s="433" t="s">
        <v>300</v>
      </c>
      <c r="F485" s="434" t="n">
        <v>71.91</v>
      </c>
      <c r="G485" s="434" t="n">
        <v>160.54</v>
      </c>
      <c r="I485" s="435"/>
    </row>
    <row r="486" customFormat="false" ht="16.5" hidden="true" customHeight="false" outlineLevel="0" collapsed="false">
      <c r="A486" s="433" t="s">
        <v>567</v>
      </c>
      <c r="B486" s="433" t="str">
        <f aca="false">Tabela_NS_S_OUT[[#This Row],[FADN_REG]]&amp;Tabela_NS_S_OUT[[#This Row],[NAZWA]]</f>
        <v>DBrzoskwinie</v>
      </c>
      <c r="C486" s="433" t="s">
        <v>568</v>
      </c>
      <c r="D486" s="433" t="s">
        <v>327</v>
      </c>
      <c r="E486" s="433" t="s">
        <v>301</v>
      </c>
      <c r="F486" s="434" t="n">
        <v>78.5</v>
      </c>
      <c r="G486" s="434" t="n">
        <v>135.24</v>
      </c>
      <c r="I486" s="435"/>
    </row>
    <row r="487" customFormat="false" ht="16.5" hidden="true" customHeight="false" outlineLevel="0" collapsed="false">
      <c r="A487" s="433" t="s">
        <v>569</v>
      </c>
      <c r="B487" s="433" t="str">
        <f aca="false">Tabela_NS_S_OUT[[#This Row],[FADN_REG]]&amp;Tabela_NS_S_OUT[[#This Row],[NAZWA]]</f>
        <v>AMorele</v>
      </c>
      <c r="C487" s="433" t="s">
        <v>570</v>
      </c>
      <c r="D487" s="433" t="s">
        <v>327</v>
      </c>
      <c r="E487" s="433" t="s">
        <v>299</v>
      </c>
      <c r="F487" s="434" t="n">
        <v>41.77</v>
      </c>
      <c r="G487" s="434" t="n">
        <v>207.15</v>
      </c>
      <c r="I487" s="435"/>
    </row>
    <row r="488" customFormat="false" ht="16.5" hidden="true" customHeight="false" outlineLevel="0" collapsed="false">
      <c r="A488" s="433" t="s">
        <v>569</v>
      </c>
      <c r="B488" s="433" t="str">
        <f aca="false">Tabela_NS_S_OUT[[#This Row],[FADN_REG]]&amp;Tabela_NS_S_OUT[[#This Row],[NAZWA]]</f>
        <v>BMorele</v>
      </c>
      <c r="C488" s="433" t="s">
        <v>570</v>
      </c>
      <c r="D488" s="433" t="s">
        <v>327</v>
      </c>
      <c r="E488" s="433" t="s">
        <v>3</v>
      </c>
      <c r="F488" s="434" t="n">
        <v>41.77</v>
      </c>
      <c r="G488" s="434" t="n">
        <v>207.15</v>
      </c>
      <c r="I488" s="435"/>
    </row>
    <row r="489" customFormat="false" ht="16.5" hidden="true" customHeight="false" outlineLevel="0" collapsed="false">
      <c r="A489" s="433" t="s">
        <v>569</v>
      </c>
      <c r="B489" s="433" t="str">
        <f aca="false">Tabela_NS_S_OUT[[#This Row],[FADN_REG]]&amp;Tabela_NS_S_OUT[[#This Row],[NAZWA]]</f>
        <v>CMorele</v>
      </c>
      <c r="C489" s="433" t="s">
        <v>570</v>
      </c>
      <c r="D489" s="433" t="s">
        <v>327</v>
      </c>
      <c r="E489" s="433" t="s">
        <v>300</v>
      </c>
      <c r="F489" s="434" t="n">
        <v>46.17</v>
      </c>
      <c r="G489" s="434" t="n">
        <v>225.95</v>
      </c>
      <c r="I489" s="435"/>
    </row>
    <row r="490" customFormat="false" ht="16.5" hidden="true" customHeight="false" outlineLevel="0" collapsed="false">
      <c r="A490" s="433" t="s">
        <v>569</v>
      </c>
      <c r="B490" s="433" t="str">
        <f aca="false">Tabela_NS_S_OUT[[#This Row],[FADN_REG]]&amp;Tabela_NS_S_OUT[[#This Row],[NAZWA]]</f>
        <v>DMorele</v>
      </c>
      <c r="C490" s="433" t="s">
        <v>570</v>
      </c>
      <c r="D490" s="433" t="s">
        <v>327</v>
      </c>
      <c r="E490" s="433" t="s">
        <v>301</v>
      </c>
      <c r="F490" s="434" t="n">
        <v>46.46</v>
      </c>
      <c r="G490" s="434" t="n">
        <v>194.66</v>
      </c>
      <c r="I490" s="435"/>
    </row>
    <row r="491" customFormat="false" ht="16.5" hidden="true" customHeight="false" outlineLevel="0" collapsed="false">
      <c r="A491" s="433" t="s">
        <v>571</v>
      </c>
      <c r="B491" s="433" t="str">
        <f aca="false">Tabela_NS_S_OUT[[#This Row],[FADN_REG]]&amp;Tabela_NS_S_OUT[[#This Row],[NAZWA]]</f>
        <v>AOrzechy</v>
      </c>
      <c r="C491" s="433" t="s">
        <v>572</v>
      </c>
      <c r="D491" s="433" t="s">
        <v>327</v>
      </c>
      <c r="E491" s="433" t="s">
        <v>299</v>
      </c>
      <c r="F491" s="434" t="n">
        <v>19.49</v>
      </c>
      <c r="G491" s="434" t="n">
        <v>662.03</v>
      </c>
      <c r="I491" s="435"/>
    </row>
    <row r="492" customFormat="false" ht="16.5" hidden="true" customHeight="false" outlineLevel="0" collapsed="false">
      <c r="A492" s="433" t="s">
        <v>571</v>
      </c>
      <c r="B492" s="433" t="str">
        <f aca="false">Tabela_NS_S_OUT[[#This Row],[FADN_REG]]&amp;Tabela_NS_S_OUT[[#This Row],[NAZWA]]</f>
        <v>BOrzechy</v>
      </c>
      <c r="C492" s="433" t="s">
        <v>572</v>
      </c>
      <c r="D492" s="433" t="s">
        <v>327</v>
      </c>
      <c r="E492" s="433" t="s">
        <v>3</v>
      </c>
      <c r="F492" s="434" t="n">
        <v>11.45</v>
      </c>
      <c r="G492" s="434" t="n">
        <v>660.58</v>
      </c>
      <c r="I492" s="435"/>
    </row>
    <row r="493" customFormat="false" ht="16.5" hidden="true" customHeight="false" outlineLevel="0" collapsed="false">
      <c r="A493" s="433" t="s">
        <v>571</v>
      </c>
      <c r="B493" s="433" t="str">
        <f aca="false">Tabela_NS_S_OUT[[#This Row],[FADN_REG]]&amp;Tabela_NS_S_OUT[[#This Row],[NAZWA]]</f>
        <v>COrzechy</v>
      </c>
      <c r="C493" s="433" t="s">
        <v>572</v>
      </c>
      <c r="D493" s="433" t="s">
        <v>327</v>
      </c>
      <c r="E493" s="433" t="s">
        <v>300</v>
      </c>
      <c r="F493" s="434" t="n">
        <v>18.06</v>
      </c>
      <c r="G493" s="434" t="n">
        <v>673.45</v>
      </c>
      <c r="I493" s="435"/>
    </row>
    <row r="494" customFormat="false" ht="16.5" hidden="true" customHeight="false" outlineLevel="0" collapsed="false">
      <c r="A494" s="433" t="s">
        <v>571</v>
      </c>
      <c r="B494" s="433" t="str">
        <f aca="false">Tabela_NS_S_OUT[[#This Row],[FADN_REG]]&amp;Tabela_NS_S_OUT[[#This Row],[NAZWA]]</f>
        <v>DOrzechy</v>
      </c>
      <c r="C494" s="433" t="s">
        <v>572</v>
      </c>
      <c r="D494" s="433" t="s">
        <v>327</v>
      </c>
      <c r="E494" s="433" t="s">
        <v>301</v>
      </c>
      <c r="F494" s="434" t="n">
        <v>15.66</v>
      </c>
      <c r="G494" s="434" t="n">
        <v>664.2</v>
      </c>
      <c r="I494" s="435"/>
    </row>
    <row r="495" customFormat="false" ht="16.5" hidden="true" customHeight="false" outlineLevel="0" collapsed="false">
      <c r="A495" s="433" t="s">
        <v>573</v>
      </c>
      <c r="B495" s="433" t="str">
        <f aca="false">Tabela_NS_S_OUT[[#This Row],[FADN_REG]]&amp;Tabela_NS_S_OUT[[#This Row],[NAZWA]]</f>
        <v>AOrzechy włoskie</v>
      </c>
      <c r="C495" s="433" t="s">
        <v>574</v>
      </c>
      <c r="D495" s="433" t="s">
        <v>327</v>
      </c>
      <c r="E495" s="433" t="s">
        <v>299</v>
      </c>
      <c r="F495" s="434" t="n">
        <v>7.41</v>
      </c>
      <c r="G495" s="434" t="n">
        <v>953.42</v>
      </c>
      <c r="I495" s="435"/>
    </row>
    <row r="496" customFormat="false" ht="16.5" hidden="true" customHeight="false" outlineLevel="0" collapsed="false">
      <c r="A496" s="433" t="s">
        <v>573</v>
      </c>
      <c r="B496" s="433" t="str">
        <f aca="false">Tabela_NS_S_OUT[[#This Row],[FADN_REG]]&amp;Tabela_NS_S_OUT[[#This Row],[NAZWA]]</f>
        <v>BOrzechy włoskie</v>
      </c>
      <c r="C496" s="433" t="s">
        <v>574</v>
      </c>
      <c r="D496" s="433" t="s">
        <v>327</v>
      </c>
      <c r="E496" s="433" t="s">
        <v>3</v>
      </c>
      <c r="F496" s="434" t="n">
        <v>7.41</v>
      </c>
      <c r="G496" s="434" t="n">
        <v>953.42</v>
      </c>
      <c r="I496" s="435"/>
    </row>
    <row r="497" customFormat="false" ht="16.5" hidden="true" customHeight="false" outlineLevel="0" collapsed="false">
      <c r="A497" s="433" t="s">
        <v>573</v>
      </c>
      <c r="B497" s="433" t="str">
        <f aca="false">Tabela_NS_S_OUT[[#This Row],[FADN_REG]]&amp;Tabela_NS_S_OUT[[#This Row],[NAZWA]]</f>
        <v>COrzechy włoskie</v>
      </c>
      <c r="C497" s="433" t="s">
        <v>574</v>
      </c>
      <c r="D497" s="433" t="s">
        <v>327</v>
      </c>
      <c r="E497" s="433" t="s">
        <v>300</v>
      </c>
      <c r="F497" s="434" t="n">
        <v>7.41</v>
      </c>
      <c r="G497" s="434" t="n">
        <v>953.42</v>
      </c>
      <c r="I497" s="435"/>
    </row>
    <row r="498" customFormat="false" ht="16.5" hidden="true" customHeight="false" outlineLevel="0" collapsed="false">
      <c r="A498" s="433" t="s">
        <v>573</v>
      </c>
      <c r="B498" s="433" t="str">
        <f aca="false">Tabela_NS_S_OUT[[#This Row],[FADN_REG]]&amp;Tabela_NS_S_OUT[[#This Row],[NAZWA]]</f>
        <v>DOrzechy włoskie</v>
      </c>
      <c r="C498" s="433" t="s">
        <v>574</v>
      </c>
      <c r="D498" s="433" t="s">
        <v>327</v>
      </c>
      <c r="E498" s="433" t="s">
        <v>301</v>
      </c>
      <c r="F498" s="434" t="n">
        <v>6.53</v>
      </c>
      <c r="G498" s="434" t="n">
        <v>1032.51</v>
      </c>
      <c r="I498" s="435"/>
    </row>
    <row r="499" customFormat="false" ht="16.5" hidden="true" customHeight="false" outlineLevel="0" collapsed="false">
      <c r="A499" s="433" t="s">
        <v>575</v>
      </c>
      <c r="B499" s="433" t="str">
        <f aca="false">Tabela_NS_S_OUT[[#This Row],[FADN_REG]]&amp;Tabela_NS_S_OUT[[#This Row],[NAZWA]]</f>
        <v>AOrzechy laskowe</v>
      </c>
      <c r="C499" s="433" t="s">
        <v>576</v>
      </c>
      <c r="D499" s="433" t="s">
        <v>327</v>
      </c>
      <c r="E499" s="433" t="s">
        <v>299</v>
      </c>
      <c r="F499" s="434" t="n">
        <v>16.98</v>
      </c>
      <c r="G499" s="434" t="n">
        <v>661.47</v>
      </c>
      <c r="I499" s="435"/>
    </row>
    <row r="500" customFormat="false" ht="16.5" hidden="true" customHeight="false" outlineLevel="0" collapsed="false">
      <c r="A500" s="433" t="s">
        <v>575</v>
      </c>
      <c r="B500" s="433" t="str">
        <f aca="false">Tabela_NS_S_OUT[[#This Row],[FADN_REG]]&amp;Tabela_NS_S_OUT[[#This Row],[NAZWA]]</f>
        <v>BOrzechy laskowe</v>
      </c>
      <c r="C500" s="433" t="s">
        <v>576</v>
      </c>
      <c r="D500" s="433" t="s">
        <v>327</v>
      </c>
      <c r="E500" s="433" t="s">
        <v>3</v>
      </c>
      <c r="F500" s="434" t="n">
        <v>11.35</v>
      </c>
      <c r="G500" s="434" t="n">
        <v>653.8</v>
      </c>
      <c r="I500" s="435"/>
    </row>
    <row r="501" customFormat="false" ht="16.5" hidden="true" customHeight="false" outlineLevel="0" collapsed="false">
      <c r="A501" s="433" t="s">
        <v>575</v>
      </c>
      <c r="B501" s="433" t="str">
        <f aca="false">Tabela_NS_S_OUT[[#This Row],[FADN_REG]]&amp;Tabela_NS_S_OUT[[#This Row],[NAZWA]]</f>
        <v>COrzechy laskowe</v>
      </c>
      <c r="C501" s="433" t="s">
        <v>576</v>
      </c>
      <c r="D501" s="433" t="s">
        <v>327</v>
      </c>
      <c r="E501" s="433" t="s">
        <v>300</v>
      </c>
      <c r="F501" s="434" t="n">
        <v>18.06</v>
      </c>
      <c r="G501" s="434" t="n">
        <v>673.21</v>
      </c>
      <c r="I501" s="435"/>
    </row>
    <row r="502" customFormat="false" ht="16.5" hidden="true" customHeight="false" outlineLevel="0" collapsed="false">
      <c r="A502" s="433" t="s">
        <v>575</v>
      </c>
      <c r="B502" s="433" t="str">
        <f aca="false">Tabela_NS_S_OUT[[#This Row],[FADN_REG]]&amp;Tabela_NS_S_OUT[[#This Row],[NAZWA]]</f>
        <v>DOrzechy laskowe</v>
      </c>
      <c r="C502" s="433" t="s">
        <v>576</v>
      </c>
      <c r="D502" s="433" t="s">
        <v>327</v>
      </c>
      <c r="E502" s="433" t="s">
        <v>301</v>
      </c>
      <c r="F502" s="434" t="n">
        <v>16.03</v>
      </c>
      <c r="G502" s="434" t="n">
        <v>663.19</v>
      </c>
      <c r="I502" s="435"/>
    </row>
    <row r="503" customFormat="false" ht="16.5" hidden="true" customHeight="false" outlineLevel="0" collapsed="false">
      <c r="A503" s="433" t="s">
        <v>577</v>
      </c>
      <c r="B503" s="433" t="str">
        <f aca="false">Tabela_NS_S_OUT[[#This Row],[FADN_REG]]&amp;Tabela_NS_S_OUT[[#This Row],[NAZWA]]</f>
        <v>AOwoce jagodowe</v>
      </c>
      <c r="C503" s="433" t="s">
        <v>578</v>
      </c>
      <c r="D503" s="433" t="s">
        <v>327</v>
      </c>
      <c r="E503" s="433" t="s">
        <v>299</v>
      </c>
      <c r="F503" s="434" t="n">
        <v>27.44</v>
      </c>
      <c r="G503" s="434" t="n">
        <v>281.25</v>
      </c>
      <c r="I503" s="435"/>
    </row>
    <row r="504" customFormat="false" ht="16.5" hidden="true" customHeight="false" outlineLevel="0" collapsed="false">
      <c r="A504" s="433" t="s">
        <v>577</v>
      </c>
      <c r="B504" s="433" t="str">
        <f aca="false">Tabela_NS_S_OUT[[#This Row],[FADN_REG]]&amp;Tabela_NS_S_OUT[[#This Row],[NAZWA]]</f>
        <v>BOwoce jagodowe</v>
      </c>
      <c r="C504" s="433" t="s">
        <v>578</v>
      </c>
      <c r="D504" s="433" t="s">
        <v>327</v>
      </c>
      <c r="E504" s="433" t="s">
        <v>3</v>
      </c>
      <c r="F504" s="434" t="n">
        <v>48.53</v>
      </c>
      <c r="G504" s="434" t="n">
        <v>213.47</v>
      </c>
      <c r="I504" s="435"/>
    </row>
    <row r="505" customFormat="false" ht="16.5" hidden="true" customHeight="false" outlineLevel="0" collapsed="false">
      <c r="A505" s="433" t="s">
        <v>577</v>
      </c>
      <c r="B505" s="433" t="str">
        <f aca="false">Tabela_NS_S_OUT[[#This Row],[FADN_REG]]&amp;Tabela_NS_S_OUT[[#This Row],[NAZWA]]</f>
        <v>COwoce jagodowe</v>
      </c>
      <c r="C505" s="433" t="s">
        <v>578</v>
      </c>
      <c r="D505" s="433" t="s">
        <v>327</v>
      </c>
      <c r="E505" s="433" t="s">
        <v>300</v>
      </c>
      <c r="F505" s="434" t="n">
        <v>45.19</v>
      </c>
      <c r="G505" s="434" t="n">
        <v>158.4</v>
      </c>
      <c r="I505" s="435"/>
    </row>
    <row r="506" customFormat="false" ht="16.5" hidden="true" customHeight="false" outlineLevel="0" collapsed="false">
      <c r="A506" s="433" t="s">
        <v>577</v>
      </c>
      <c r="B506" s="433" t="str">
        <f aca="false">Tabela_NS_S_OUT[[#This Row],[FADN_REG]]&amp;Tabela_NS_S_OUT[[#This Row],[NAZWA]]</f>
        <v>DOwoce jagodowe</v>
      </c>
      <c r="C506" s="433" t="s">
        <v>578</v>
      </c>
      <c r="D506" s="433" t="s">
        <v>327</v>
      </c>
      <c r="E506" s="433" t="s">
        <v>301</v>
      </c>
      <c r="F506" s="434" t="n">
        <v>27.56</v>
      </c>
      <c r="G506" s="434" t="n">
        <v>224.03</v>
      </c>
      <c r="I506" s="435"/>
    </row>
    <row r="507" customFormat="false" ht="16.5" hidden="true" customHeight="false" outlineLevel="0" collapsed="false">
      <c r="A507" s="433" t="s">
        <v>579</v>
      </c>
      <c r="B507" s="433" t="str">
        <f aca="false">Tabela_NS_S_OUT[[#This Row],[FADN_REG]]&amp;Tabela_NS_S_OUT[[#This Row],[NAZWA]]</f>
        <v>AAgrest</v>
      </c>
      <c r="C507" s="433" t="s">
        <v>580</v>
      </c>
      <c r="D507" s="433" t="s">
        <v>327</v>
      </c>
      <c r="E507" s="433" t="s">
        <v>299</v>
      </c>
      <c r="F507" s="434" t="n">
        <v>44.77</v>
      </c>
      <c r="G507" s="434" t="n">
        <v>274.85</v>
      </c>
      <c r="I507" s="435"/>
    </row>
    <row r="508" customFormat="false" ht="16.5" hidden="true" customHeight="false" outlineLevel="0" collapsed="false">
      <c r="A508" s="433" t="s">
        <v>579</v>
      </c>
      <c r="B508" s="433" t="str">
        <f aca="false">Tabela_NS_S_OUT[[#This Row],[FADN_REG]]&amp;Tabela_NS_S_OUT[[#This Row],[NAZWA]]</f>
        <v>BAgrest</v>
      </c>
      <c r="C508" s="433" t="s">
        <v>580</v>
      </c>
      <c r="D508" s="433" t="s">
        <v>327</v>
      </c>
      <c r="E508" s="433" t="s">
        <v>3</v>
      </c>
      <c r="F508" s="434" t="n">
        <v>44.77</v>
      </c>
      <c r="G508" s="434" t="n">
        <v>274.85</v>
      </c>
      <c r="I508" s="435"/>
    </row>
    <row r="509" customFormat="false" ht="16.5" hidden="true" customHeight="false" outlineLevel="0" collapsed="false">
      <c r="A509" s="433" t="s">
        <v>579</v>
      </c>
      <c r="B509" s="433" t="str">
        <f aca="false">Tabela_NS_S_OUT[[#This Row],[FADN_REG]]&amp;Tabela_NS_S_OUT[[#This Row],[NAZWA]]</f>
        <v>CAgrest</v>
      </c>
      <c r="C509" s="433" t="s">
        <v>580</v>
      </c>
      <c r="D509" s="433" t="s">
        <v>327</v>
      </c>
      <c r="E509" s="433" t="s">
        <v>300</v>
      </c>
      <c r="F509" s="434" t="n">
        <v>40.73</v>
      </c>
      <c r="G509" s="434" t="n">
        <v>263.14</v>
      </c>
      <c r="I509" s="435"/>
    </row>
    <row r="510" customFormat="false" ht="16.5" hidden="true" customHeight="false" outlineLevel="0" collapsed="false">
      <c r="A510" s="433" t="s">
        <v>579</v>
      </c>
      <c r="B510" s="433" t="str">
        <f aca="false">Tabela_NS_S_OUT[[#This Row],[FADN_REG]]&amp;Tabela_NS_S_OUT[[#This Row],[NAZWA]]</f>
        <v>DAgrest</v>
      </c>
      <c r="C510" s="433" t="s">
        <v>580</v>
      </c>
      <c r="D510" s="433" t="s">
        <v>327</v>
      </c>
      <c r="E510" s="433" t="s">
        <v>301</v>
      </c>
      <c r="F510" s="434" t="n">
        <v>46.18</v>
      </c>
      <c r="G510" s="434" t="n">
        <v>235.7</v>
      </c>
      <c r="I510" s="435"/>
    </row>
    <row r="511" customFormat="false" ht="16.5" hidden="true" customHeight="false" outlineLevel="0" collapsed="false">
      <c r="A511" s="433" t="s">
        <v>581</v>
      </c>
      <c r="B511" s="433" t="str">
        <f aca="false">Tabela_NS_S_OUT[[#This Row],[FADN_REG]]&amp;Tabela_NS_S_OUT[[#This Row],[NAZWA]]</f>
        <v>AAronia</v>
      </c>
      <c r="C511" s="433" t="s">
        <v>582</v>
      </c>
      <c r="D511" s="433" t="s">
        <v>327</v>
      </c>
      <c r="E511" s="433" t="s">
        <v>299</v>
      </c>
      <c r="F511" s="434" t="n">
        <v>47.79</v>
      </c>
      <c r="G511" s="434" t="n">
        <v>138.65</v>
      </c>
      <c r="I511" s="435"/>
    </row>
    <row r="512" customFormat="false" ht="16.5" hidden="true" customHeight="false" outlineLevel="0" collapsed="false">
      <c r="A512" s="433" t="s">
        <v>581</v>
      </c>
      <c r="B512" s="433" t="str">
        <f aca="false">Tabela_NS_S_OUT[[#This Row],[FADN_REG]]&amp;Tabela_NS_S_OUT[[#This Row],[NAZWA]]</f>
        <v>BAronia</v>
      </c>
      <c r="C512" s="433" t="s">
        <v>582</v>
      </c>
      <c r="D512" s="433" t="s">
        <v>327</v>
      </c>
      <c r="E512" s="433" t="s">
        <v>3</v>
      </c>
      <c r="F512" s="434" t="n">
        <v>61.49</v>
      </c>
      <c r="G512" s="434" t="n">
        <v>138.65</v>
      </c>
      <c r="I512" s="435"/>
    </row>
    <row r="513" customFormat="false" ht="16.5" hidden="true" customHeight="false" outlineLevel="0" collapsed="false">
      <c r="A513" s="433" t="s">
        <v>581</v>
      </c>
      <c r="B513" s="433" t="str">
        <f aca="false">Tabela_NS_S_OUT[[#This Row],[FADN_REG]]&amp;Tabela_NS_S_OUT[[#This Row],[NAZWA]]</f>
        <v>CAronia</v>
      </c>
      <c r="C513" s="433" t="s">
        <v>582</v>
      </c>
      <c r="D513" s="433" t="s">
        <v>327</v>
      </c>
      <c r="E513" s="433" t="s">
        <v>300</v>
      </c>
      <c r="F513" s="434" t="n">
        <v>44.83</v>
      </c>
      <c r="G513" s="434" t="n">
        <v>124.78</v>
      </c>
      <c r="I513" s="435"/>
    </row>
    <row r="514" customFormat="false" ht="16.5" hidden="true" customHeight="false" outlineLevel="0" collapsed="false">
      <c r="A514" s="433" t="s">
        <v>581</v>
      </c>
      <c r="B514" s="433" t="str">
        <f aca="false">Tabela_NS_S_OUT[[#This Row],[FADN_REG]]&amp;Tabela_NS_S_OUT[[#This Row],[NAZWA]]</f>
        <v>DAronia</v>
      </c>
      <c r="C514" s="433" t="s">
        <v>582</v>
      </c>
      <c r="D514" s="433" t="s">
        <v>327</v>
      </c>
      <c r="E514" s="433" t="s">
        <v>301</v>
      </c>
      <c r="F514" s="434" t="n">
        <v>57.06</v>
      </c>
      <c r="G514" s="434" t="n">
        <v>107.45</v>
      </c>
      <c r="I514" s="435"/>
    </row>
    <row r="515" customFormat="false" ht="16.5" hidden="true" customHeight="false" outlineLevel="0" collapsed="false">
      <c r="A515" s="433" t="s">
        <v>583</v>
      </c>
      <c r="B515" s="433" t="str">
        <f aca="false">Tabela_NS_S_OUT[[#This Row],[FADN_REG]]&amp;Tabela_NS_S_OUT[[#This Row],[NAZWA]]</f>
        <v>APorzeczki czarne</v>
      </c>
      <c r="C515" s="433" t="s">
        <v>584</v>
      </c>
      <c r="D515" s="433" t="s">
        <v>327</v>
      </c>
      <c r="E515" s="433" t="s">
        <v>299</v>
      </c>
      <c r="F515" s="434" t="n">
        <v>22.34</v>
      </c>
      <c r="G515" s="434" t="n">
        <v>159.05</v>
      </c>
      <c r="I515" s="435"/>
    </row>
    <row r="516" customFormat="false" ht="16.5" hidden="true" customHeight="false" outlineLevel="0" collapsed="false">
      <c r="A516" s="433" t="s">
        <v>583</v>
      </c>
      <c r="B516" s="433" t="str">
        <f aca="false">Tabela_NS_S_OUT[[#This Row],[FADN_REG]]&amp;Tabela_NS_S_OUT[[#This Row],[NAZWA]]</f>
        <v>BPorzeczki czarne</v>
      </c>
      <c r="C516" s="433" t="s">
        <v>584</v>
      </c>
      <c r="D516" s="433" t="s">
        <v>327</v>
      </c>
      <c r="E516" s="433" t="s">
        <v>3</v>
      </c>
      <c r="F516" s="434" t="n">
        <v>37.54</v>
      </c>
      <c r="G516" s="434" t="n">
        <v>122</v>
      </c>
      <c r="I516" s="435"/>
    </row>
    <row r="517" customFormat="false" ht="16.5" hidden="true" customHeight="false" outlineLevel="0" collapsed="false">
      <c r="A517" s="433" t="s">
        <v>583</v>
      </c>
      <c r="B517" s="433" t="str">
        <f aca="false">Tabela_NS_S_OUT[[#This Row],[FADN_REG]]&amp;Tabela_NS_S_OUT[[#This Row],[NAZWA]]</f>
        <v>CPorzeczki czarne</v>
      </c>
      <c r="C517" s="433" t="s">
        <v>584</v>
      </c>
      <c r="D517" s="433" t="s">
        <v>327</v>
      </c>
      <c r="E517" s="433" t="s">
        <v>300</v>
      </c>
      <c r="F517" s="434" t="n">
        <v>46.6</v>
      </c>
      <c r="G517" s="434" t="n">
        <v>89.54</v>
      </c>
      <c r="I517" s="435"/>
    </row>
    <row r="518" customFormat="false" ht="16.5" hidden="true" customHeight="false" outlineLevel="0" collapsed="false">
      <c r="A518" s="433" t="s">
        <v>583</v>
      </c>
      <c r="B518" s="433" t="str">
        <f aca="false">Tabela_NS_S_OUT[[#This Row],[FADN_REG]]&amp;Tabela_NS_S_OUT[[#This Row],[NAZWA]]</f>
        <v>DPorzeczki czarne</v>
      </c>
      <c r="C518" s="433" t="s">
        <v>584</v>
      </c>
      <c r="D518" s="433" t="s">
        <v>327</v>
      </c>
      <c r="E518" s="433" t="s">
        <v>301</v>
      </c>
      <c r="F518" s="434" t="n">
        <v>25.72</v>
      </c>
      <c r="G518" s="434" t="n">
        <v>144</v>
      </c>
      <c r="I518" s="435"/>
    </row>
    <row r="519" customFormat="false" ht="16.5" hidden="true" customHeight="false" outlineLevel="0" collapsed="false">
      <c r="A519" s="433" t="s">
        <v>585</v>
      </c>
      <c r="B519" s="433" t="str">
        <f aca="false">Tabela_NS_S_OUT[[#This Row],[FADN_REG]]&amp;Tabela_NS_S_OUT[[#This Row],[NAZWA]]</f>
        <v>APorzeczki czerwone</v>
      </c>
      <c r="C519" s="433" t="s">
        <v>586</v>
      </c>
      <c r="D519" s="433" t="s">
        <v>327</v>
      </c>
      <c r="E519" s="433" t="s">
        <v>299</v>
      </c>
      <c r="F519" s="434" t="n">
        <v>28.18</v>
      </c>
      <c r="G519" s="434" t="n">
        <v>191.35</v>
      </c>
      <c r="I519" s="435"/>
    </row>
    <row r="520" customFormat="false" ht="16.5" hidden="true" customHeight="false" outlineLevel="0" collapsed="false">
      <c r="A520" s="433" t="s">
        <v>585</v>
      </c>
      <c r="B520" s="433" t="str">
        <f aca="false">Tabela_NS_S_OUT[[#This Row],[FADN_REG]]&amp;Tabela_NS_S_OUT[[#This Row],[NAZWA]]</f>
        <v>BPorzeczki czerwone</v>
      </c>
      <c r="C520" s="433" t="s">
        <v>586</v>
      </c>
      <c r="D520" s="433" t="s">
        <v>327</v>
      </c>
      <c r="E520" s="433" t="s">
        <v>3</v>
      </c>
      <c r="F520" s="434" t="n">
        <v>63.65</v>
      </c>
      <c r="G520" s="434" t="n">
        <v>153.66</v>
      </c>
      <c r="I520" s="435"/>
    </row>
    <row r="521" customFormat="false" ht="16.5" hidden="true" customHeight="false" outlineLevel="0" collapsed="false">
      <c r="A521" s="433" t="s">
        <v>585</v>
      </c>
      <c r="B521" s="433" t="str">
        <f aca="false">Tabela_NS_S_OUT[[#This Row],[FADN_REG]]&amp;Tabela_NS_S_OUT[[#This Row],[NAZWA]]</f>
        <v>CPorzeczki czerwone</v>
      </c>
      <c r="C521" s="433" t="s">
        <v>586</v>
      </c>
      <c r="D521" s="433" t="s">
        <v>327</v>
      </c>
      <c r="E521" s="433" t="s">
        <v>300</v>
      </c>
      <c r="F521" s="434" t="n">
        <v>59.51</v>
      </c>
      <c r="G521" s="434" t="n">
        <v>151.38</v>
      </c>
      <c r="I521" s="435"/>
    </row>
    <row r="522" customFormat="false" ht="16.5" hidden="true" customHeight="false" outlineLevel="0" collapsed="false">
      <c r="A522" s="433" t="s">
        <v>585</v>
      </c>
      <c r="B522" s="433" t="str">
        <f aca="false">Tabela_NS_S_OUT[[#This Row],[FADN_REG]]&amp;Tabela_NS_S_OUT[[#This Row],[NAZWA]]</f>
        <v>DPorzeczki czerwone</v>
      </c>
      <c r="C522" s="433" t="s">
        <v>586</v>
      </c>
      <c r="D522" s="433" t="s">
        <v>327</v>
      </c>
      <c r="E522" s="433" t="s">
        <v>301</v>
      </c>
      <c r="F522" s="434" t="n">
        <v>50.3</v>
      </c>
      <c r="G522" s="434" t="n">
        <v>160.55</v>
      </c>
      <c r="I522" s="435"/>
    </row>
    <row r="523" customFormat="false" ht="16.5" hidden="true" customHeight="false" outlineLevel="0" collapsed="false">
      <c r="A523" s="433" t="s">
        <v>587</v>
      </c>
      <c r="B523" s="433" t="str">
        <f aca="false">Tabela_NS_S_OUT[[#This Row],[FADN_REG]]&amp;Tabela_NS_S_OUT[[#This Row],[NAZWA]]</f>
        <v>AMaliny ogrodowe</v>
      </c>
      <c r="C523" s="433" t="s">
        <v>588</v>
      </c>
      <c r="D523" s="433" t="s">
        <v>327</v>
      </c>
      <c r="E523" s="433" t="s">
        <v>299</v>
      </c>
      <c r="F523" s="434" t="n">
        <v>6.13</v>
      </c>
      <c r="G523" s="434" t="n">
        <v>545.14</v>
      </c>
      <c r="I523" s="435"/>
    </row>
    <row r="524" customFormat="false" ht="16.5" hidden="true" customHeight="false" outlineLevel="0" collapsed="false">
      <c r="A524" s="433" t="s">
        <v>587</v>
      </c>
      <c r="B524" s="433" t="str">
        <f aca="false">Tabela_NS_S_OUT[[#This Row],[FADN_REG]]&amp;Tabela_NS_S_OUT[[#This Row],[NAZWA]]</f>
        <v>BMaliny ogrodowe</v>
      </c>
      <c r="C524" s="433" t="s">
        <v>588</v>
      </c>
      <c r="D524" s="433" t="s">
        <v>327</v>
      </c>
      <c r="E524" s="433" t="s">
        <v>3</v>
      </c>
      <c r="F524" s="434" t="n">
        <v>29.7</v>
      </c>
      <c r="G524" s="434" t="n">
        <v>669.5</v>
      </c>
      <c r="I524" s="435"/>
    </row>
    <row r="525" customFormat="false" ht="16.5" hidden="true" customHeight="false" outlineLevel="0" collapsed="false">
      <c r="A525" s="433" t="s">
        <v>587</v>
      </c>
      <c r="B525" s="433" t="str">
        <f aca="false">Tabela_NS_S_OUT[[#This Row],[FADN_REG]]&amp;Tabela_NS_S_OUT[[#This Row],[NAZWA]]</f>
        <v>CMaliny ogrodowe</v>
      </c>
      <c r="C525" s="433" t="s">
        <v>588</v>
      </c>
      <c r="D525" s="433" t="s">
        <v>327</v>
      </c>
      <c r="E525" s="433" t="s">
        <v>300</v>
      </c>
      <c r="F525" s="434" t="n">
        <v>41.33</v>
      </c>
      <c r="G525" s="434" t="n">
        <v>495.18</v>
      </c>
      <c r="I525" s="435"/>
    </row>
    <row r="526" customFormat="false" ht="16.5" hidden="true" customHeight="false" outlineLevel="0" collapsed="false">
      <c r="A526" s="433" t="s">
        <v>587</v>
      </c>
      <c r="B526" s="433" t="str">
        <f aca="false">Tabela_NS_S_OUT[[#This Row],[FADN_REG]]&amp;Tabela_NS_S_OUT[[#This Row],[NAZWA]]</f>
        <v>DMaliny ogrodowe</v>
      </c>
      <c r="C526" s="433" t="s">
        <v>588</v>
      </c>
      <c r="D526" s="433" t="s">
        <v>327</v>
      </c>
      <c r="E526" s="433" t="s">
        <v>301</v>
      </c>
      <c r="F526" s="434" t="n">
        <v>23.92</v>
      </c>
      <c r="G526" s="434" t="n">
        <v>629.46</v>
      </c>
      <c r="I526" s="435"/>
    </row>
    <row r="527" customFormat="false" ht="16.5" hidden="true" customHeight="false" outlineLevel="0" collapsed="false">
      <c r="A527" s="433" t="s">
        <v>589</v>
      </c>
      <c r="B527" s="433" t="str">
        <f aca="false">Tabela_NS_S_OUT[[#This Row],[FADN_REG]]&amp;Tabela_NS_S_OUT[[#This Row],[NAZWA]]</f>
        <v>ABorówki</v>
      </c>
      <c r="C527" s="433" t="s">
        <v>590</v>
      </c>
      <c r="D527" s="433" t="s">
        <v>327</v>
      </c>
      <c r="E527" s="433" t="s">
        <v>299</v>
      </c>
      <c r="F527" s="434" t="n">
        <v>30.1</v>
      </c>
      <c r="G527" s="434" t="n">
        <v>1199.86</v>
      </c>
      <c r="I527" s="435"/>
    </row>
    <row r="528" customFormat="false" ht="16.5" hidden="true" customHeight="false" outlineLevel="0" collapsed="false">
      <c r="A528" s="433" t="s">
        <v>589</v>
      </c>
      <c r="B528" s="433" t="str">
        <f aca="false">Tabela_NS_S_OUT[[#This Row],[FADN_REG]]&amp;Tabela_NS_S_OUT[[#This Row],[NAZWA]]</f>
        <v>BBorówki</v>
      </c>
      <c r="C528" s="433" t="s">
        <v>590</v>
      </c>
      <c r="D528" s="433" t="s">
        <v>327</v>
      </c>
      <c r="E528" s="433" t="s">
        <v>3</v>
      </c>
      <c r="F528" s="434" t="n">
        <v>27.48</v>
      </c>
      <c r="G528" s="434" t="n">
        <v>1226.35</v>
      </c>
      <c r="I528" s="435"/>
    </row>
    <row r="529" customFormat="false" ht="16.5" hidden="true" customHeight="false" outlineLevel="0" collapsed="false">
      <c r="A529" s="433" t="s">
        <v>589</v>
      </c>
      <c r="B529" s="433" t="str">
        <f aca="false">Tabela_NS_S_OUT[[#This Row],[FADN_REG]]&amp;Tabela_NS_S_OUT[[#This Row],[NAZWA]]</f>
        <v>CBorówki</v>
      </c>
      <c r="C529" s="433" t="s">
        <v>590</v>
      </c>
      <c r="D529" s="433" t="s">
        <v>327</v>
      </c>
      <c r="E529" s="433" t="s">
        <v>300</v>
      </c>
      <c r="F529" s="434" t="n">
        <v>39.52</v>
      </c>
      <c r="G529" s="434" t="n">
        <v>1179.76</v>
      </c>
      <c r="I529" s="435"/>
    </row>
    <row r="530" customFormat="false" ht="16.5" hidden="true" customHeight="false" outlineLevel="0" collapsed="false">
      <c r="A530" s="433" t="s">
        <v>589</v>
      </c>
      <c r="B530" s="433" t="str">
        <f aca="false">Tabela_NS_S_OUT[[#This Row],[FADN_REG]]&amp;Tabela_NS_S_OUT[[#This Row],[NAZWA]]</f>
        <v>DBorówki</v>
      </c>
      <c r="C530" s="433" t="s">
        <v>590</v>
      </c>
      <c r="D530" s="433" t="s">
        <v>327</v>
      </c>
      <c r="E530" s="433" t="s">
        <v>301</v>
      </c>
      <c r="F530" s="434" t="n">
        <v>30.1</v>
      </c>
      <c r="G530" s="434" t="n">
        <v>1199.86</v>
      </c>
      <c r="I530" s="435"/>
    </row>
    <row r="531" customFormat="false" ht="16.5" hidden="true" customHeight="false" outlineLevel="0" collapsed="false">
      <c r="A531" s="433" t="s">
        <v>591</v>
      </c>
      <c r="B531" s="433" t="str">
        <f aca="false">Tabela_NS_S_OUT[[#This Row],[FADN_REG]]&amp;Tabela_NS_S_OUT[[#This Row],[NAZWA]]</f>
        <v>APozostałe owoce jagodowe</v>
      </c>
      <c r="C531" s="433" t="s">
        <v>592</v>
      </c>
      <c r="D531" s="433" t="s">
        <v>327</v>
      </c>
      <c r="E531" s="433" t="s">
        <v>299</v>
      </c>
      <c r="F531" s="434" t="n">
        <v>17.45</v>
      </c>
      <c r="G531" s="434" t="n">
        <v>441.22</v>
      </c>
      <c r="I531" s="435"/>
    </row>
    <row r="532" customFormat="false" ht="16.5" hidden="true" customHeight="false" outlineLevel="0" collapsed="false">
      <c r="A532" s="433" t="s">
        <v>591</v>
      </c>
      <c r="B532" s="433" t="str">
        <f aca="false">Tabela_NS_S_OUT[[#This Row],[FADN_REG]]&amp;Tabela_NS_S_OUT[[#This Row],[NAZWA]]</f>
        <v>BPozostałe owoce jagodowe</v>
      </c>
      <c r="C532" s="433" t="s">
        <v>592</v>
      </c>
      <c r="D532" s="433" t="s">
        <v>327</v>
      </c>
      <c r="E532" s="433" t="s">
        <v>3</v>
      </c>
      <c r="F532" s="434" t="n">
        <v>17.45</v>
      </c>
      <c r="G532" s="434" t="n">
        <v>441.22</v>
      </c>
      <c r="I532" s="435"/>
    </row>
    <row r="533" customFormat="false" ht="16.5" hidden="true" customHeight="false" outlineLevel="0" collapsed="false">
      <c r="A533" s="433" t="s">
        <v>591</v>
      </c>
      <c r="B533" s="433" t="str">
        <f aca="false">Tabela_NS_S_OUT[[#This Row],[FADN_REG]]&amp;Tabela_NS_S_OUT[[#This Row],[NAZWA]]</f>
        <v>CPozostałe owoce jagodowe</v>
      </c>
      <c r="C533" s="433" t="s">
        <v>592</v>
      </c>
      <c r="D533" s="433" t="s">
        <v>327</v>
      </c>
      <c r="E533" s="433" t="s">
        <v>300</v>
      </c>
      <c r="F533" s="434" t="n">
        <v>17.45</v>
      </c>
      <c r="G533" s="434" t="n">
        <v>441.22</v>
      </c>
      <c r="I533" s="435"/>
    </row>
    <row r="534" customFormat="false" ht="16.5" hidden="true" customHeight="false" outlineLevel="0" collapsed="false">
      <c r="A534" s="433" t="s">
        <v>591</v>
      </c>
      <c r="B534" s="433" t="str">
        <f aca="false">Tabela_NS_S_OUT[[#This Row],[FADN_REG]]&amp;Tabela_NS_S_OUT[[#This Row],[NAZWA]]</f>
        <v>DPozostałe owoce jagodowe</v>
      </c>
      <c r="C534" s="433" t="s">
        <v>592</v>
      </c>
      <c r="D534" s="433" t="s">
        <v>327</v>
      </c>
      <c r="E534" s="433" t="s">
        <v>301</v>
      </c>
      <c r="F534" s="434" t="n">
        <v>17.45</v>
      </c>
      <c r="G534" s="434" t="n">
        <v>441.22</v>
      </c>
      <c r="I534" s="435"/>
    </row>
    <row r="535" customFormat="false" ht="16.5" hidden="true" customHeight="false" outlineLevel="0" collapsed="false">
      <c r="A535" s="433" t="s">
        <v>593</v>
      </c>
      <c r="B535" s="433" t="str">
        <f aca="false">Tabela_NS_S_OUT[[#This Row],[FADN_REG]]&amp;Tabela_NS_S_OUT[[#This Row],[NAZWA]]</f>
        <v>APlantacje nasienne traw</v>
      </c>
      <c r="C535" s="433" t="s">
        <v>594</v>
      </c>
      <c r="D535" s="433"/>
      <c r="E535" s="433" t="s">
        <v>299</v>
      </c>
      <c r="F535" s="434" t="n">
        <v>1</v>
      </c>
      <c r="G535" s="434" t="n">
        <v>3800.72</v>
      </c>
      <c r="I535" s="435"/>
    </row>
    <row r="536" customFormat="false" ht="16.5" hidden="true" customHeight="false" outlineLevel="0" collapsed="false">
      <c r="A536" s="433" t="s">
        <v>593</v>
      </c>
      <c r="B536" s="433" t="str">
        <f aca="false">Tabela_NS_S_OUT[[#This Row],[FADN_REG]]&amp;Tabela_NS_S_OUT[[#This Row],[NAZWA]]</f>
        <v>BPlantacje nasienne traw</v>
      </c>
      <c r="C536" s="433" t="s">
        <v>594</v>
      </c>
      <c r="D536" s="433"/>
      <c r="E536" s="433" t="s">
        <v>3</v>
      </c>
      <c r="F536" s="434" t="n">
        <v>1</v>
      </c>
      <c r="G536" s="434" t="n">
        <v>3549.39</v>
      </c>
      <c r="I536" s="435"/>
    </row>
    <row r="537" customFormat="false" ht="16.5" hidden="true" customHeight="false" outlineLevel="0" collapsed="false">
      <c r="A537" s="433" t="s">
        <v>593</v>
      </c>
      <c r="B537" s="433" t="str">
        <f aca="false">Tabela_NS_S_OUT[[#This Row],[FADN_REG]]&amp;Tabela_NS_S_OUT[[#This Row],[NAZWA]]</f>
        <v>CPlantacje nasienne traw</v>
      </c>
      <c r="C537" s="433" t="s">
        <v>594</v>
      </c>
      <c r="D537" s="433"/>
      <c r="E537" s="433" t="s">
        <v>300</v>
      </c>
      <c r="F537" s="434" t="n">
        <v>1</v>
      </c>
      <c r="G537" s="434" t="n">
        <v>4041.84</v>
      </c>
      <c r="I537" s="435"/>
    </row>
    <row r="538" customFormat="false" ht="16.5" hidden="true" customHeight="false" outlineLevel="0" collapsed="false">
      <c r="A538" s="433" t="s">
        <v>593</v>
      </c>
      <c r="B538" s="433" t="str">
        <f aca="false">Tabela_NS_S_OUT[[#This Row],[FADN_REG]]&amp;Tabela_NS_S_OUT[[#This Row],[NAZWA]]</f>
        <v>DPlantacje nasienne traw</v>
      </c>
      <c r="C538" s="433" t="s">
        <v>594</v>
      </c>
      <c r="D538" s="433"/>
      <c r="E538" s="433" t="s">
        <v>301</v>
      </c>
      <c r="F538" s="434" t="n">
        <v>1</v>
      </c>
      <c r="G538" s="434" t="n">
        <v>3733.56</v>
      </c>
      <c r="I538" s="435"/>
    </row>
    <row r="539" customFormat="false" ht="16.5" hidden="true" customHeight="false" outlineLevel="0" collapsed="false">
      <c r="A539" s="433" t="s">
        <v>595</v>
      </c>
      <c r="B539" s="433" t="str">
        <f aca="false">Tabela_NS_S_OUT[[#This Row],[FADN_REG]]&amp;Tabela_NS_S_OUT[[#This Row],[NAZWA]]</f>
        <v>APlantacje nasienne motylkowych drobnonasiennych</v>
      </c>
      <c r="C539" s="433" t="s">
        <v>596</v>
      </c>
      <c r="D539" s="433"/>
      <c r="E539" s="433" t="s">
        <v>299</v>
      </c>
      <c r="F539" s="434" t="n">
        <v>1</v>
      </c>
      <c r="G539" s="434" t="n">
        <v>2568.84</v>
      </c>
      <c r="I539" s="435"/>
    </row>
    <row r="540" customFormat="false" ht="16.5" hidden="true" customHeight="false" outlineLevel="0" collapsed="false">
      <c r="A540" s="433" t="s">
        <v>595</v>
      </c>
      <c r="B540" s="433" t="str">
        <f aca="false">Tabela_NS_S_OUT[[#This Row],[FADN_REG]]&amp;Tabela_NS_S_OUT[[#This Row],[NAZWA]]</f>
        <v>BPlantacje nasienne motylkowych drobnonasiennych</v>
      </c>
      <c r="C540" s="433" t="s">
        <v>596</v>
      </c>
      <c r="D540" s="433"/>
      <c r="E540" s="433" t="s">
        <v>3</v>
      </c>
      <c r="F540" s="434" t="n">
        <v>1</v>
      </c>
      <c r="G540" s="434" t="n">
        <v>2713.72</v>
      </c>
      <c r="I540" s="435"/>
    </row>
    <row r="541" customFormat="false" ht="16.5" hidden="true" customHeight="false" outlineLevel="0" collapsed="false">
      <c r="A541" s="433" t="s">
        <v>595</v>
      </c>
      <c r="B541" s="433" t="str">
        <f aca="false">Tabela_NS_S_OUT[[#This Row],[FADN_REG]]&amp;Tabela_NS_S_OUT[[#This Row],[NAZWA]]</f>
        <v>CPlantacje nasienne motylkowych drobnonasiennych</v>
      </c>
      <c r="C541" s="433" t="s">
        <v>596</v>
      </c>
      <c r="D541" s="433"/>
      <c r="E541" s="433" t="s">
        <v>300</v>
      </c>
      <c r="F541" s="434" t="n">
        <v>1</v>
      </c>
      <c r="G541" s="434" t="n">
        <v>2452.35</v>
      </c>
      <c r="I541" s="435"/>
    </row>
    <row r="542" customFormat="false" ht="16.5" hidden="true" customHeight="false" outlineLevel="0" collapsed="false">
      <c r="A542" s="433" t="s">
        <v>595</v>
      </c>
      <c r="B542" s="433" t="str">
        <f aca="false">Tabela_NS_S_OUT[[#This Row],[FADN_REG]]&amp;Tabela_NS_S_OUT[[#This Row],[NAZWA]]</f>
        <v>DPlantacje nasienne motylkowych drobnonasiennych</v>
      </c>
      <c r="C542" s="433" t="s">
        <v>596</v>
      </c>
      <c r="D542" s="433"/>
      <c r="E542" s="433" t="s">
        <v>301</v>
      </c>
      <c r="F542" s="434" t="n">
        <v>1</v>
      </c>
      <c r="G542" s="434" t="n">
        <v>2568.84</v>
      </c>
      <c r="I542" s="435"/>
    </row>
    <row r="543" customFormat="false" ht="16.5" hidden="true" customHeight="false" outlineLevel="0" collapsed="false">
      <c r="A543" s="433" t="s">
        <v>597</v>
      </c>
      <c r="B543" s="433" t="str">
        <f aca="false">Tabela_NS_S_OUT[[#This Row],[FADN_REG]]&amp;Tabela_NS_S_OUT[[#This Row],[NAZWA]]</f>
        <v>APlantacje nasienne roślin korzeniowych</v>
      </c>
      <c r="C543" s="433" t="s">
        <v>598</v>
      </c>
      <c r="D543" s="433"/>
      <c r="E543" s="433" t="s">
        <v>299</v>
      </c>
      <c r="F543" s="434" t="n">
        <v>1</v>
      </c>
      <c r="G543" s="434" t="n">
        <v>12736.34</v>
      </c>
      <c r="I543" s="435"/>
    </row>
    <row r="544" customFormat="false" ht="16.5" hidden="true" customHeight="false" outlineLevel="0" collapsed="false">
      <c r="A544" s="433" t="s">
        <v>597</v>
      </c>
      <c r="B544" s="433" t="str">
        <f aca="false">Tabela_NS_S_OUT[[#This Row],[FADN_REG]]&amp;Tabela_NS_S_OUT[[#This Row],[NAZWA]]</f>
        <v>BPlantacje nasienne roślin korzeniowych</v>
      </c>
      <c r="C544" s="433" t="s">
        <v>598</v>
      </c>
      <c r="D544" s="433"/>
      <c r="E544" s="433" t="s">
        <v>3</v>
      </c>
      <c r="F544" s="434" t="n">
        <v>1</v>
      </c>
      <c r="G544" s="434" t="n">
        <v>16176.9</v>
      </c>
      <c r="I544" s="435"/>
    </row>
    <row r="545" customFormat="false" ht="16.5" hidden="true" customHeight="false" outlineLevel="0" collapsed="false">
      <c r="A545" s="433" t="s">
        <v>597</v>
      </c>
      <c r="B545" s="433" t="str">
        <f aca="false">Tabela_NS_S_OUT[[#This Row],[FADN_REG]]&amp;Tabela_NS_S_OUT[[#This Row],[NAZWA]]</f>
        <v>CPlantacje nasienne roślin korzeniowych</v>
      </c>
      <c r="C545" s="433" t="s">
        <v>598</v>
      </c>
      <c r="D545" s="433"/>
      <c r="E545" s="433" t="s">
        <v>300</v>
      </c>
      <c r="F545" s="434" t="n">
        <v>1</v>
      </c>
      <c r="G545" s="434" t="n">
        <v>9452.83</v>
      </c>
      <c r="I545" s="435"/>
    </row>
    <row r="546" customFormat="false" ht="16.5" hidden="true" customHeight="false" outlineLevel="0" collapsed="false">
      <c r="A546" s="433" t="s">
        <v>597</v>
      </c>
      <c r="B546" s="433" t="str">
        <f aca="false">Tabela_NS_S_OUT[[#This Row],[FADN_REG]]&amp;Tabela_NS_S_OUT[[#This Row],[NAZWA]]</f>
        <v>DPlantacje nasienne roślin korzeniowych</v>
      </c>
      <c r="C546" s="433" t="s">
        <v>598</v>
      </c>
      <c r="D546" s="433"/>
      <c r="E546" s="433" t="s">
        <v>301</v>
      </c>
      <c r="F546" s="434" t="n">
        <v>1</v>
      </c>
      <c r="G546" s="434" t="n">
        <v>12736.34</v>
      </c>
      <c r="I546" s="435"/>
    </row>
    <row r="547" customFormat="false" ht="16.5" hidden="true" customHeight="false" outlineLevel="0" collapsed="false">
      <c r="A547" s="433" t="s">
        <v>599</v>
      </c>
      <c r="B547" s="433" t="str">
        <f aca="false">Tabela_NS_S_OUT[[#This Row],[FADN_REG]]&amp;Tabela_NS_S_OUT[[#This Row],[NAZWA]]</f>
        <v>AUprawy drugoroczne - nasiona</v>
      </c>
      <c r="C547" s="433" t="s">
        <v>600</v>
      </c>
      <c r="D547" s="433"/>
      <c r="E547" s="433" t="s">
        <v>299</v>
      </c>
      <c r="F547" s="434" t="n">
        <v>1</v>
      </c>
      <c r="G547" s="434" t="n">
        <v>14016.96</v>
      </c>
      <c r="I547" s="435"/>
    </row>
    <row r="548" customFormat="false" ht="15.75" hidden="true" customHeight="true" outlineLevel="0" collapsed="false">
      <c r="A548" s="433" t="s">
        <v>599</v>
      </c>
      <c r="B548" s="433" t="str">
        <f aca="false">Tabela_NS_S_OUT[[#This Row],[FADN_REG]]&amp;Tabela_NS_S_OUT[[#This Row],[NAZWA]]</f>
        <v>BUprawy drugoroczne - nasiona</v>
      </c>
      <c r="C548" s="433" t="s">
        <v>600</v>
      </c>
      <c r="D548" s="433"/>
      <c r="E548" s="433" t="s">
        <v>3</v>
      </c>
      <c r="F548" s="434" t="n">
        <v>1</v>
      </c>
      <c r="G548" s="434" t="n">
        <v>19817.63</v>
      </c>
      <c r="I548" s="435"/>
    </row>
    <row r="549" customFormat="false" ht="15.75" hidden="true" customHeight="true" outlineLevel="0" collapsed="false">
      <c r="A549" s="433" t="s">
        <v>599</v>
      </c>
      <c r="B549" s="433" t="str">
        <f aca="false">Tabela_NS_S_OUT[[#This Row],[FADN_REG]]&amp;Tabela_NS_S_OUT[[#This Row],[NAZWA]]</f>
        <v>CUprawy drugoroczne - nasiona</v>
      </c>
      <c r="C549" s="433" t="s">
        <v>600</v>
      </c>
      <c r="D549" s="433"/>
      <c r="E549" s="433" t="s">
        <v>300</v>
      </c>
      <c r="F549" s="434" t="n">
        <v>1</v>
      </c>
      <c r="G549" s="434" t="n">
        <v>14016.96</v>
      </c>
      <c r="I549" s="435"/>
    </row>
    <row r="550" customFormat="false" ht="15.75" hidden="true" customHeight="true" outlineLevel="0" collapsed="false">
      <c r="A550" s="433" t="s">
        <v>599</v>
      </c>
      <c r="B550" s="433" t="str">
        <f aca="false">Tabela_NS_S_OUT[[#This Row],[FADN_REG]]&amp;Tabela_NS_S_OUT[[#This Row],[NAZWA]]</f>
        <v>DUprawy drugoroczne - nasiona</v>
      </c>
      <c r="C550" s="433" t="s">
        <v>600</v>
      </c>
      <c r="D550" s="433"/>
      <c r="E550" s="433" t="s">
        <v>301</v>
      </c>
      <c r="F550" s="434" t="n">
        <v>1</v>
      </c>
      <c r="G550" s="434" t="n">
        <v>10717.64</v>
      </c>
      <c r="I550" s="435"/>
    </row>
    <row r="551" customFormat="false" ht="16.5" hidden="true" customHeight="false" outlineLevel="0" collapsed="false">
      <c r="A551" s="433" t="s">
        <v>601</v>
      </c>
      <c r="B551" s="433" t="str">
        <f aca="false">Tabela_NS_S_OUT[[#This Row],[FADN_REG]]&amp;Tabela_NS_S_OUT[[#This Row],[NAZWA]]</f>
        <v>AUprawy nasienne i rozsadniki warzyw i kwiatów</v>
      </c>
      <c r="C551" s="433" t="s">
        <v>602</v>
      </c>
      <c r="D551" s="433"/>
      <c r="E551" s="433" t="s">
        <v>299</v>
      </c>
      <c r="F551" s="434" t="n">
        <v>1</v>
      </c>
      <c r="G551" s="434" t="n">
        <v>169844.05</v>
      </c>
      <c r="I551" s="435"/>
    </row>
    <row r="552" customFormat="false" ht="15.75" hidden="true" customHeight="true" outlineLevel="0" collapsed="false">
      <c r="A552" s="433" t="s">
        <v>601</v>
      </c>
      <c r="B552" s="433" t="str">
        <f aca="false">Tabela_NS_S_OUT[[#This Row],[FADN_REG]]&amp;Tabela_NS_S_OUT[[#This Row],[NAZWA]]</f>
        <v>BUprawy nasienne i rozsadniki warzyw i kwiatów</v>
      </c>
      <c r="C552" s="433" t="s">
        <v>602</v>
      </c>
      <c r="D552" s="433"/>
      <c r="E552" s="433" t="s">
        <v>3</v>
      </c>
      <c r="F552" s="434" t="n">
        <v>1</v>
      </c>
      <c r="G552" s="434" t="n">
        <v>18050.57</v>
      </c>
      <c r="I552" s="435"/>
    </row>
    <row r="553" customFormat="false" ht="15.75" hidden="true" customHeight="true" outlineLevel="0" collapsed="false">
      <c r="A553" s="433" t="s">
        <v>601</v>
      </c>
      <c r="B553" s="433" t="str">
        <f aca="false">Tabela_NS_S_OUT[[#This Row],[FADN_REG]]&amp;Tabela_NS_S_OUT[[#This Row],[NAZWA]]</f>
        <v>CUprawy nasienne i rozsadniki warzyw i kwiatów</v>
      </c>
      <c r="C553" s="433" t="s">
        <v>602</v>
      </c>
      <c r="D553" s="433"/>
      <c r="E553" s="433" t="s">
        <v>300</v>
      </c>
      <c r="F553" s="434" t="n">
        <v>1</v>
      </c>
      <c r="G553" s="434" t="n">
        <v>16210.85</v>
      </c>
      <c r="I553" s="435"/>
    </row>
    <row r="554" customFormat="false" ht="15.75" hidden="true" customHeight="true" outlineLevel="0" collapsed="false">
      <c r="A554" s="433" t="s">
        <v>601</v>
      </c>
      <c r="B554" s="433" t="str">
        <f aca="false">Tabela_NS_S_OUT[[#This Row],[FADN_REG]]&amp;Tabela_NS_S_OUT[[#This Row],[NAZWA]]</f>
        <v>DUprawy nasienne i rozsadniki warzyw i kwiatów</v>
      </c>
      <c r="C554" s="433" t="s">
        <v>602</v>
      </c>
      <c r="D554" s="433"/>
      <c r="E554" s="433" t="s">
        <v>301</v>
      </c>
      <c r="F554" s="434" t="n">
        <v>1</v>
      </c>
      <c r="G554" s="434" t="n">
        <v>87960.71</v>
      </c>
      <c r="I554" s="435"/>
    </row>
    <row r="555" customFormat="false" ht="16.5" hidden="true" customHeight="false" outlineLevel="0" collapsed="false">
      <c r="A555" s="433" t="s">
        <v>603</v>
      </c>
      <c r="B555" s="433" t="str">
        <f aca="false">Tabela_NS_S_OUT[[#This Row],[FADN_REG]]&amp;Tabela_NS_S_OUT[[#This Row],[NAZWA]]</f>
        <v>AUprawy nasienne i rozsadniki warzyw i kwiatów w uprawie polowej</v>
      </c>
      <c r="C555" s="433" t="s">
        <v>604</v>
      </c>
      <c r="D555" s="433"/>
      <c r="E555" s="433" t="s">
        <v>299</v>
      </c>
      <c r="F555" s="434" t="n">
        <v>1</v>
      </c>
      <c r="G555" s="434" t="n">
        <v>11195.92</v>
      </c>
      <c r="I555" s="435"/>
    </row>
    <row r="556" customFormat="false" ht="15.75" hidden="true" customHeight="true" outlineLevel="0" collapsed="false">
      <c r="A556" s="433" t="s">
        <v>603</v>
      </c>
      <c r="B556" s="433" t="str">
        <f aca="false">Tabela_NS_S_OUT[[#This Row],[FADN_REG]]&amp;Tabela_NS_S_OUT[[#This Row],[NAZWA]]</f>
        <v>BUprawy nasienne i rozsadniki warzyw i kwiatów w uprawie polowej</v>
      </c>
      <c r="C556" s="433" t="s">
        <v>604</v>
      </c>
      <c r="D556" s="433"/>
      <c r="E556" s="433" t="s">
        <v>3</v>
      </c>
      <c r="F556" s="434" t="n">
        <v>1</v>
      </c>
      <c r="G556" s="434" t="n">
        <v>11112.43</v>
      </c>
      <c r="I556" s="435"/>
    </row>
    <row r="557" customFormat="false" ht="15.75" hidden="true" customHeight="true" outlineLevel="0" collapsed="false">
      <c r="A557" s="433" t="s">
        <v>603</v>
      </c>
      <c r="B557" s="433" t="str">
        <f aca="false">Tabela_NS_S_OUT[[#This Row],[FADN_REG]]&amp;Tabela_NS_S_OUT[[#This Row],[NAZWA]]</f>
        <v>CUprawy nasienne i rozsadniki warzyw i kwiatów w uprawie polowej</v>
      </c>
      <c r="C557" s="433" t="s">
        <v>604</v>
      </c>
      <c r="D557" s="433"/>
      <c r="E557" s="433" t="s">
        <v>300</v>
      </c>
      <c r="F557" s="434" t="n">
        <v>1</v>
      </c>
      <c r="G557" s="434" t="n">
        <v>11450.35</v>
      </c>
      <c r="I557" s="435"/>
    </row>
    <row r="558" customFormat="false" ht="15.75" hidden="true" customHeight="true" outlineLevel="0" collapsed="false">
      <c r="A558" s="433" t="s">
        <v>603</v>
      </c>
      <c r="B558" s="433" t="str">
        <f aca="false">Tabela_NS_S_OUT[[#This Row],[FADN_REG]]&amp;Tabela_NS_S_OUT[[#This Row],[NAZWA]]</f>
        <v>DUprawy nasienne i rozsadniki warzyw i kwiatów w uprawie polowej</v>
      </c>
      <c r="C558" s="433" t="s">
        <v>604</v>
      </c>
      <c r="D558" s="433"/>
      <c r="E558" s="433" t="s">
        <v>301</v>
      </c>
      <c r="F558" s="434" t="n">
        <v>1</v>
      </c>
      <c r="G558" s="434" t="n">
        <v>11195.92</v>
      </c>
      <c r="I558" s="435"/>
    </row>
    <row r="559" customFormat="false" ht="16.5" hidden="true" customHeight="false" outlineLevel="0" collapsed="false">
      <c r="A559" s="433" t="s">
        <v>605</v>
      </c>
      <c r="B559" s="433" t="str">
        <f aca="false">Tabela_NS_S_OUT[[#This Row],[FADN_REG]]&amp;Tabela_NS_S_OUT[[#This Row],[NAZWA]]</f>
        <v>AUprawy nasienne i rozsadniki warzyw w uprawie polowej</v>
      </c>
      <c r="C559" s="433" t="s">
        <v>606</v>
      </c>
      <c r="D559" s="433"/>
      <c r="E559" s="433" t="s">
        <v>299</v>
      </c>
      <c r="F559" s="434" t="n">
        <v>1</v>
      </c>
      <c r="G559" s="434" t="n">
        <v>11078.95</v>
      </c>
      <c r="I559" s="435"/>
    </row>
    <row r="560" customFormat="false" ht="15.75" hidden="true" customHeight="true" outlineLevel="0" collapsed="false">
      <c r="A560" s="433" t="s">
        <v>605</v>
      </c>
      <c r="B560" s="433" t="str">
        <f aca="false">Tabela_NS_S_OUT[[#This Row],[FADN_REG]]&amp;Tabela_NS_S_OUT[[#This Row],[NAZWA]]</f>
        <v>BUprawy nasienne i rozsadniki warzyw w uprawie polowej</v>
      </c>
      <c r="C560" s="433" t="s">
        <v>606</v>
      </c>
      <c r="D560" s="433"/>
      <c r="E560" s="433" t="s">
        <v>3</v>
      </c>
      <c r="F560" s="434" t="n">
        <v>1</v>
      </c>
      <c r="G560" s="434" t="n">
        <v>11078.95</v>
      </c>
      <c r="I560" s="435"/>
    </row>
    <row r="561" customFormat="false" ht="15.75" hidden="true" customHeight="true" outlineLevel="0" collapsed="false">
      <c r="A561" s="433" t="s">
        <v>605</v>
      </c>
      <c r="B561" s="433" t="str">
        <f aca="false">Tabela_NS_S_OUT[[#This Row],[FADN_REG]]&amp;Tabela_NS_S_OUT[[#This Row],[NAZWA]]</f>
        <v>CUprawy nasienne i rozsadniki warzyw w uprawie polowej</v>
      </c>
      <c r="C561" s="433" t="s">
        <v>606</v>
      </c>
      <c r="D561" s="433"/>
      <c r="E561" s="433" t="s">
        <v>300</v>
      </c>
      <c r="F561" s="434" t="n">
        <v>1</v>
      </c>
      <c r="G561" s="434" t="n">
        <v>11595.24</v>
      </c>
      <c r="I561" s="435"/>
    </row>
    <row r="562" customFormat="false" ht="15.75" hidden="true" customHeight="true" outlineLevel="0" collapsed="false">
      <c r="A562" s="433" t="s">
        <v>605</v>
      </c>
      <c r="B562" s="433" t="str">
        <f aca="false">Tabela_NS_S_OUT[[#This Row],[FADN_REG]]&amp;Tabela_NS_S_OUT[[#This Row],[NAZWA]]</f>
        <v>DUprawy nasienne i rozsadniki warzyw w uprawie polowej</v>
      </c>
      <c r="C562" s="433" t="s">
        <v>606</v>
      </c>
      <c r="D562" s="433"/>
      <c r="E562" s="433" t="s">
        <v>301</v>
      </c>
      <c r="F562" s="434" t="n">
        <v>1</v>
      </c>
      <c r="G562" s="434" t="n">
        <v>11078.95</v>
      </c>
      <c r="I562" s="435"/>
    </row>
    <row r="563" customFormat="false" ht="16.5" hidden="true" customHeight="false" outlineLevel="0" collapsed="false">
      <c r="A563" s="433" t="s">
        <v>607</v>
      </c>
      <c r="B563" s="433" t="str">
        <f aca="false">Tabela_NS_S_OUT[[#This Row],[FADN_REG]]&amp;Tabela_NS_S_OUT[[#This Row],[NAZWA]]</f>
        <v>AUprawy nasienne i rozsadniki warzyw i kwiatów pod osłonami wysokimi</v>
      </c>
      <c r="C563" s="433" t="s">
        <v>608</v>
      </c>
      <c r="D563" s="433"/>
      <c r="E563" s="433" t="s">
        <v>299</v>
      </c>
      <c r="F563" s="434" t="n">
        <v>1</v>
      </c>
      <c r="G563" s="434" t="n">
        <v>169844.05</v>
      </c>
      <c r="I563" s="435"/>
    </row>
    <row r="564" customFormat="false" ht="15.75" hidden="true" customHeight="true" outlineLevel="0" collapsed="false">
      <c r="A564" s="433" t="s">
        <v>607</v>
      </c>
      <c r="B564" s="433" t="str">
        <f aca="false">Tabela_NS_S_OUT[[#This Row],[FADN_REG]]&amp;Tabela_NS_S_OUT[[#This Row],[NAZWA]]</f>
        <v>BUprawy nasienne i rozsadniki warzyw i kwiatów pod osłonami wysokimi</v>
      </c>
      <c r="C564" s="433" t="s">
        <v>608</v>
      </c>
      <c r="D564" s="433"/>
      <c r="E564" s="433" t="s">
        <v>3</v>
      </c>
      <c r="F564" s="434" t="n">
        <v>1</v>
      </c>
      <c r="G564" s="434" t="n">
        <v>300173.63</v>
      </c>
      <c r="I564" s="435"/>
    </row>
    <row r="565" customFormat="false" ht="15.75" hidden="true" customHeight="true" outlineLevel="0" collapsed="false">
      <c r="A565" s="433" t="s">
        <v>607</v>
      </c>
      <c r="B565" s="433" t="str">
        <f aca="false">Tabela_NS_S_OUT[[#This Row],[FADN_REG]]&amp;Tabela_NS_S_OUT[[#This Row],[NAZWA]]</f>
        <v>CUprawy nasienne i rozsadniki warzyw i kwiatów pod osłonami wysokimi</v>
      </c>
      <c r="C565" s="433" t="s">
        <v>608</v>
      </c>
      <c r="D565" s="433"/>
      <c r="E565" s="433" t="s">
        <v>300</v>
      </c>
      <c r="F565" s="434" t="n">
        <v>1</v>
      </c>
      <c r="G565" s="434" t="n">
        <v>485340.45</v>
      </c>
      <c r="I565" s="435"/>
    </row>
    <row r="566" customFormat="false" ht="15.75" hidden="true" customHeight="true" outlineLevel="0" collapsed="false">
      <c r="A566" s="433" t="s">
        <v>607</v>
      </c>
      <c r="B566" s="433" t="str">
        <f aca="false">Tabela_NS_S_OUT[[#This Row],[FADN_REG]]&amp;Tabela_NS_S_OUT[[#This Row],[NAZWA]]</f>
        <v>DUprawy nasienne i rozsadniki warzyw i kwiatów pod osłonami wysokimi</v>
      </c>
      <c r="C566" s="433" t="s">
        <v>608</v>
      </c>
      <c r="D566" s="433"/>
      <c r="E566" s="433" t="s">
        <v>301</v>
      </c>
      <c r="F566" s="434" t="n">
        <v>1</v>
      </c>
      <c r="G566" s="434" t="n">
        <v>1047156.91</v>
      </c>
      <c r="I566" s="435"/>
    </row>
    <row r="567" customFormat="false" ht="16.5" hidden="true" customHeight="false" outlineLevel="0" collapsed="false">
      <c r="A567" s="433" t="s">
        <v>609</v>
      </c>
      <c r="B567" s="433" t="str">
        <f aca="false">Tabela_NS_S_OUT[[#This Row],[FADN_REG]]&amp;Tabela_NS_S_OUT[[#This Row],[NAZWA]]</f>
        <v>ANasienniki i rozsadniki warzyw w uprawie pod osłonami wysokimi</v>
      </c>
      <c r="C567" s="433" t="s">
        <v>610</v>
      </c>
      <c r="D567" s="433"/>
      <c r="E567" s="433" t="s">
        <v>299</v>
      </c>
      <c r="F567" s="434" t="n">
        <v>1</v>
      </c>
      <c r="G567" s="434" t="n">
        <v>167761.65</v>
      </c>
      <c r="I567" s="435"/>
    </row>
    <row r="568" customFormat="false" ht="16.5" hidden="true" customHeight="false" outlineLevel="0" collapsed="false">
      <c r="A568" s="433" t="s">
        <v>609</v>
      </c>
      <c r="B568" s="433" t="str">
        <f aca="false">Tabela_NS_S_OUT[[#This Row],[FADN_REG]]&amp;Tabela_NS_S_OUT[[#This Row],[NAZWA]]</f>
        <v>BNasienniki i rozsadniki warzyw w uprawie pod osłonami wysokimi</v>
      </c>
      <c r="C568" s="433" t="s">
        <v>610</v>
      </c>
      <c r="D568" s="433"/>
      <c r="E568" s="433" t="s">
        <v>3</v>
      </c>
      <c r="F568" s="434" t="n">
        <v>1</v>
      </c>
      <c r="G568" s="434" t="n">
        <v>428763.49</v>
      </c>
      <c r="I568" s="435"/>
    </row>
    <row r="569" customFormat="false" ht="16.5" hidden="true" customHeight="false" outlineLevel="0" collapsed="false">
      <c r="A569" s="433" t="s">
        <v>609</v>
      </c>
      <c r="B569" s="433" t="str">
        <f aca="false">Tabela_NS_S_OUT[[#This Row],[FADN_REG]]&amp;Tabela_NS_S_OUT[[#This Row],[NAZWA]]</f>
        <v>CNasienniki i rozsadniki warzyw w uprawie pod osłonami wysokimi</v>
      </c>
      <c r="C569" s="433" t="s">
        <v>610</v>
      </c>
      <c r="D569" s="433"/>
      <c r="E569" s="433" t="s">
        <v>300</v>
      </c>
      <c r="F569" s="434" t="n">
        <v>1</v>
      </c>
      <c r="G569" s="434" t="n">
        <v>261127.05</v>
      </c>
      <c r="I569" s="435"/>
    </row>
    <row r="570" customFormat="false" ht="16.5" hidden="true" customHeight="false" outlineLevel="0" collapsed="false">
      <c r="A570" s="433" t="s">
        <v>609</v>
      </c>
      <c r="B570" s="433" t="str">
        <f aca="false">Tabela_NS_S_OUT[[#This Row],[FADN_REG]]&amp;Tabela_NS_S_OUT[[#This Row],[NAZWA]]</f>
        <v>DNasienniki i rozsadniki warzyw w uprawie pod osłonami wysokimi</v>
      </c>
      <c r="C570" s="433" t="s">
        <v>610</v>
      </c>
      <c r="D570" s="433"/>
      <c r="E570" s="433" t="s">
        <v>301</v>
      </c>
      <c r="F570" s="434" t="n">
        <v>1</v>
      </c>
      <c r="G570" s="434" t="n">
        <v>1048729.38</v>
      </c>
      <c r="I570" s="435"/>
    </row>
    <row r="571" customFormat="false" ht="16.5" hidden="true" customHeight="false" outlineLevel="0" collapsed="false">
      <c r="A571" s="433" t="s">
        <v>611</v>
      </c>
      <c r="B571" s="433" t="str">
        <f aca="false">Tabela_NS_S_OUT[[#This Row],[FADN_REG]]&amp;Tabela_NS_S_OUT[[#This Row],[NAZWA]]</f>
        <v>ANasienniki i rozsadniki kwiatów w uprawie pod osłonami wysokimi</v>
      </c>
      <c r="C571" s="433" t="s">
        <v>612</v>
      </c>
      <c r="D571" s="433"/>
      <c r="E571" s="433" t="s">
        <v>299</v>
      </c>
      <c r="F571" s="434" t="n">
        <v>1</v>
      </c>
      <c r="G571" s="434" t="n">
        <v>476752.48</v>
      </c>
      <c r="I571" s="435"/>
    </row>
    <row r="572" customFormat="false" ht="16.5" hidden="true" customHeight="false" outlineLevel="0" collapsed="false">
      <c r="A572" s="433" t="s">
        <v>611</v>
      </c>
      <c r="B572" s="433" t="str">
        <f aca="false">Tabela_NS_S_OUT[[#This Row],[FADN_REG]]&amp;Tabela_NS_S_OUT[[#This Row],[NAZWA]]</f>
        <v>BNasienniki i rozsadniki kwiatów w uprawie pod osłonami wysokimi</v>
      </c>
      <c r="C572" s="433" t="s">
        <v>612</v>
      </c>
      <c r="D572" s="433"/>
      <c r="E572" s="433" t="s">
        <v>3</v>
      </c>
      <c r="F572" s="434" t="n">
        <v>1</v>
      </c>
      <c r="G572" s="434" t="n">
        <v>476752.48</v>
      </c>
      <c r="I572" s="435"/>
    </row>
    <row r="573" customFormat="false" ht="16.5" hidden="true" customHeight="false" outlineLevel="0" collapsed="false">
      <c r="A573" s="433" t="s">
        <v>611</v>
      </c>
      <c r="B573" s="433" t="str">
        <f aca="false">Tabela_NS_S_OUT[[#This Row],[FADN_REG]]&amp;Tabela_NS_S_OUT[[#This Row],[NAZWA]]</f>
        <v>CNasienniki i rozsadniki kwiatów w uprawie pod osłonami wysokimi</v>
      </c>
      <c r="C573" s="433" t="s">
        <v>612</v>
      </c>
      <c r="D573" s="433"/>
      <c r="E573" s="433" t="s">
        <v>300</v>
      </c>
      <c r="F573" s="434" t="n">
        <v>1</v>
      </c>
      <c r="G573" s="434" t="n">
        <v>476752.48</v>
      </c>
      <c r="I573" s="435"/>
    </row>
    <row r="574" customFormat="false" ht="16.5" hidden="true" customHeight="false" outlineLevel="0" collapsed="false">
      <c r="A574" s="433" t="s">
        <v>611</v>
      </c>
      <c r="B574" s="433" t="str">
        <f aca="false">Tabela_NS_S_OUT[[#This Row],[FADN_REG]]&amp;Tabela_NS_S_OUT[[#This Row],[NAZWA]]</f>
        <v>DNasienniki i rozsadniki kwiatów w uprawie pod osłonami wysokimi</v>
      </c>
      <c r="C574" s="433" t="s">
        <v>612</v>
      </c>
      <c r="D574" s="433"/>
      <c r="E574" s="433" t="s">
        <v>301</v>
      </c>
      <c r="F574" s="434" t="n">
        <v>1</v>
      </c>
      <c r="G574" s="434" t="n">
        <v>476752.48</v>
      </c>
      <c r="I574" s="435"/>
    </row>
    <row r="575" customFormat="false" ht="16.5" hidden="true" customHeight="false" outlineLevel="0" collapsed="false">
      <c r="A575" s="433" t="s">
        <v>613</v>
      </c>
      <c r="B575" s="433" t="str">
        <f aca="false">Tabela_NS_S_OUT[[#This Row],[FADN_REG]]&amp;Tabela_NS_S_OUT[[#This Row],[NAZWA]]</f>
        <v>AInne uprawy nasienne</v>
      </c>
      <c r="C575" s="433" t="s">
        <v>614</v>
      </c>
      <c r="D575" s="433"/>
      <c r="E575" s="433" t="s">
        <v>299</v>
      </c>
      <c r="F575" s="434" t="n">
        <v>1</v>
      </c>
      <c r="G575" s="434" t="n">
        <v>34119.52</v>
      </c>
      <c r="I575" s="435"/>
    </row>
    <row r="576" customFormat="false" ht="16.5" hidden="true" customHeight="false" outlineLevel="0" collapsed="false">
      <c r="A576" s="433" t="s">
        <v>613</v>
      </c>
      <c r="B576" s="433" t="str">
        <f aca="false">Tabela_NS_S_OUT[[#This Row],[FADN_REG]]&amp;Tabela_NS_S_OUT[[#This Row],[NAZWA]]</f>
        <v>BInne uprawy nasienne</v>
      </c>
      <c r="C576" s="433" t="s">
        <v>614</v>
      </c>
      <c r="D576" s="433"/>
      <c r="E576" s="433" t="s">
        <v>3</v>
      </c>
      <c r="F576" s="434" t="n">
        <v>1</v>
      </c>
      <c r="G576" s="434" t="n">
        <v>48929.78</v>
      </c>
      <c r="I576" s="435"/>
    </row>
    <row r="577" customFormat="false" ht="16.5" hidden="true" customHeight="false" outlineLevel="0" collapsed="false">
      <c r="A577" s="433" t="s">
        <v>613</v>
      </c>
      <c r="B577" s="433" t="str">
        <f aca="false">Tabela_NS_S_OUT[[#This Row],[FADN_REG]]&amp;Tabela_NS_S_OUT[[#This Row],[NAZWA]]</f>
        <v>CInne uprawy nasienne</v>
      </c>
      <c r="C577" s="433" t="s">
        <v>614</v>
      </c>
      <c r="D577" s="433"/>
      <c r="E577" s="433" t="s">
        <v>300</v>
      </c>
      <c r="F577" s="434" t="n">
        <v>1</v>
      </c>
      <c r="G577" s="434" t="n">
        <v>16797.21</v>
      </c>
      <c r="I577" s="435"/>
    </row>
    <row r="578" customFormat="false" ht="16.5" hidden="true" customHeight="false" outlineLevel="0" collapsed="false">
      <c r="A578" s="433" t="s">
        <v>613</v>
      </c>
      <c r="B578" s="433" t="str">
        <f aca="false">Tabela_NS_S_OUT[[#This Row],[FADN_REG]]&amp;Tabela_NS_S_OUT[[#This Row],[NAZWA]]</f>
        <v>DInne uprawy nasienne</v>
      </c>
      <c r="C578" s="433" t="s">
        <v>614</v>
      </c>
      <c r="D578" s="433"/>
      <c r="E578" s="433" t="s">
        <v>301</v>
      </c>
      <c r="F578" s="434" t="n">
        <v>1</v>
      </c>
      <c r="G578" s="434" t="n">
        <v>34119.52</v>
      </c>
      <c r="I578" s="435"/>
    </row>
    <row r="579" customFormat="false" ht="16.5" hidden="true" customHeight="false" outlineLevel="0" collapsed="false">
      <c r="A579" s="433" t="s">
        <v>615</v>
      </c>
      <c r="B579" s="433" t="str">
        <f aca="false">Tabela_NS_S_OUT[[#This Row],[FADN_REG]]&amp;Tabela_NS_S_OUT[[#This Row],[NAZWA]]</f>
        <v>AInne uprawy nasienne i rozsadniki w uprawie polowej</v>
      </c>
      <c r="C579" s="433" t="s">
        <v>616</v>
      </c>
      <c r="D579" s="433"/>
      <c r="E579" s="433" t="s">
        <v>299</v>
      </c>
      <c r="F579" s="434" t="n">
        <v>1</v>
      </c>
      <c r="G579" s="434" t="n">
        <v>33067.36</v>
      </c>
      <c r="I579" s="435"/>
    </row>
    <row r="580" customFormat="false" ht="16.5" hidden="true" customHeight="false" outlineLevel="0" collapsed="false">
      <c r="A580" s="433" t="s">
        <v>615</v>
      </c>
      <c r="B580" s="433" t="str">
        <f aca="false">Tabela_NS_S_OUT[[#This Row],[FADN_REG]]&amp;Tabela_NS_S_OUT[[#This Row],[NAZWA]]</f>
        <v>BInne uprawy nasienne i rozsadniki w uprawie polowej</v>
      </c>
      <c r="C580" s="433" t="s">
        <v>616</v>
      </c>
      <c r="D580" s="433"/>
      <c r="E580" s="433" t="s">
        <v>3</v>
      </c>
      <c r="F580" s="434" t="n">
        <v>1</v>
      </c>
      <c r="G580" s="434" t="n">
        <v>48929.78</v>
      </c>
      <c r="I580" s="435"/>
    </row>
    <row r="581" customFormat="false" ht="16.5" hidden="true" customHeight="false" outlineLevel="0" collapsed="false">
      <c r="A581" s="433" t="s">
        <v>615</v>
      </c>
      <c r="B581" s="433" t="str">
        <f aca="false">Tabela_NS_S_OUT[[#This Row],[FADN_REG]]&amp;Tabela_NS_S_OUT[[#This Row],[NAZWA]]</f>
        <v>CInne uprawy nasienne i rozsadniki w uprawie polowej</v>
      </c>
      <c r="C581" s="433" t="s">
        <v>616</v>
      </c>
      <c r="D581" s="433"/>
      <c r="E581" s="433" t="s">
        <v>300</v>
      </c>
      <c r="F581" s="434" t="n">
        <v>1</v>
      </c>
      <c r="G581" s="434" t="n">
        <v>33067.36</v>
      </c>
      <c r="I581" s="435"/>
    </row>
    <row r="582" customFormat="false" ht="16.5" hidden="true" customHeight="false" outlineLevel="0" collapsed="false">
      <c r="A582" s="433" t="s">
        <v>615</v>
      </c>
      <c r="B582" s="433" t="str">
        <f aca="false">Tabela_NS_S_OUT[[#This Row],[FADN_REG]]&amp;Tabela_NS_S_OUT[[#This Row],[NAZWA]]</f>
        <v>DInne uprawy nasienne i rozsadniki w uprawie polowej</v>
      </c>
      <c r="C582" s="433" t="s">
        <v>616</v>
      </c>
      <c r="D582" s="433"/>
      <c r="E582" s="433" t="s">
        <v>301</v>
      </c>
      <c r="F582" s="434" t="n">
        <v>1</v>
      </c>
      <c r="G582" s="434" t="n">
        <v>33067.36</v>
      </c>
      <c r="I582" s="435"/>
    </row>
    <row r="583" customFormat="false" ht="16.5" hidden="true" customHeight="false" outlineLevel="0" collapsed="false">
      <c r="A583" s="433" t="s">
        <v>617</v>
      </c>
      <c r="B583" s="433" t="str">
        <f aca="false">Tabela_NS_S_OUT[[#This Row],[FADN_REG]]&amp;Tabela_NS_S_OUT[[#This Row],[NAZWA]]</f>
        <v>APozostałe plantacje nasienne</v>
      </c>
      <c r="C583" s="433" t="s">
        <v>618</v>
      </c>
      <c r="D583" s="433"/>
      <c r="E583" s="433" t="s">
        <v>299</v>
      </c>
      <c r="F583" s="434" t="n">
        <v>1</v>
      </c>
      <c r="G583" s="434" t="n">
        <v>3466.98</v>
      </c>
      <c r="I583" s="435"/>
    </row>
    <row r="584" customFormat="false" ht="16.5" hidden="true" customHeight="false" outlineLevel="0" collapsed="false">
      <c r="A584" s="433" t="s">
        <v>617</v>
      </c>
      <c r="B584" s="433" t="str">
        <f aca="false">Tabela_NS_S_OUT[[#This Row],[FADN_REG]]&amp;Tabela_NS_S_OUT[[#This Row],[NAZWA]]</f>
        <v>BPozostałe plantacje nasienne</v>
      </c>
      <c r="C584" s="433" t="s">
        <v>618</v>
      </c>
      <c r="D584" s="433"/>
      <c r="E584" s="433" t="s">
        <v>3</v>
      </c>
      <c r="F584" s="434" t="n">
        <v>1</v>
      </c>
      <c r="G584" s="434" t="n">
        <v>3549.13</v>
      </c>
      <c r="I584" s="435"/>
    </row>
    <row r="585" customFormat="false" ht="16.5" hidden="true" customHeight="false" outlineLevel="0" collapsed="false">
      <c r="A585" s="433" t="s">
        <v>617</v>
      </c>
      <c r="B585" s="433" t="str">
        <f aca="false">Tabela_NS_S_OUT[[#This Row],[FADN_REG]]&amp;Tabela_NS_S_OUT[[#This Row],[NAZWA]]</f>
        <v>CPozostałe plantacje nasienne</v>
      </c>
      <c r="C585" s="433" t="s">
        <v>618</v>
      </c>
      <c r="D585" s="433"/>
      <c r="E585" s="433" t="s">
        <v>300</v>
      </c>
      <c r="F585" s="434" t="n">
        <v>1</v>
      </c>
      <c r="G585" s="434" t="n">
        <v>6931.35</v>
      </c>
      <c r="I585" s="435"/>
    </row>
    <row r="586" customFormat="false" ht="16.5" hidden="true" customHeight="false" outlineLevel="0" collapsed="false">
      <c r="A586" s="433" t="s">
        <v>617</v>
      </c>
      <c r="B586" s="433" t="str">
        <f aca="false">Tabela_NS_S_OUT[[#This Row],[FADN_REG]]&amp;Tabela_NS_S_OUT[[#This Row],[NAZWA]]</f>
        <v>DPozostałe plantacje nasienne</v>
      </c>
      <c r="C586" s="433" t="s">
        <v>618</v>
      </c>
      <c r="D586" s="433"/>
      <c r="E586" s="433" t="s">
        <v>301</v>
      </c>
      <c r="F586" s="434" t="n">
        <v>1</v>
      </c>
      <c r="G586" s="434" t="n">
        <v>3466.98</v>
      </c>
      <c r="I586" s="435"/>
    </row>
    <row r="587" customFormat="false" ht="16.5" hidden="true" customHeight="false" outlineLevel="0" collapsed="false">
      <c r="A587" s="433" t="s">
        <v>619</v>
      </c>
      <c r="B587" s="433" t="str">
        <f aca="false">Tabela_NS_S_OUT[[#This Row],[FADN_REG]]&amp;Tabela_NS_S_OUT[[#This Row],[NAZWA]]</f>
        <v>ASzkółki  (włączając choinki ozdobne) w uprawie polowej</v>
      </c>
      <c r="C587" s="433" t="s">
        <v>620</v>
      </c>
      <c r="D587" s="433" t="s">
        <v>524</v>
      </c>
      <c r="E587" s="433" t="s">
        <v>299</v>
      </c>
      <c r="F587" s="434" t="n">
        <v>79656.48</v>
      </c>
      <c r="G587" s="434" t="n">
        <v>6.33</v>
      </c>
      <c r="I587" s="435"/>
    </row>
    <row r="588" customFormat="false" ht="16.5" hidden="true" customHeight="false" outlineLevel="0" collapsed="false">
      <c r="A588" s="433" t="s">
        <v>619</v>
      </c>
      <c r="B588" s="433" t="str">
        <f aca="false">Tabela_NS_S_OUT[[#This Row],[FADN_REG]]&amp;Tabela_NS_S_OUT[[#This Row],[NAZWA]]</f>
        <v>BSzkółki  (włączając choinki ozdobne) w uprawie polowej</v>
      </c>
      <c r="C588" s="433" t="s">
        <v>620</v>
      </c>
      <c r="D588" s="433" t="s">
        <v>524</v>
      </c>
      <c r="E588" s="433" t="s">
        <v>3</v>
      </c>
      <c r="F588" s="434" t="n">
        <v>58462.65</v>
      </c>
      <c r="G588" s="434" t="n">
        <v>8.37</v>
      </c>
      <c r="I588" s="435"/>
    </row>
    <row r="589" customFormat="false" ht="16.5" hidden="true" customHeight="false" outlineLevel="0" collapsed="false">
      <c r="A589" s="433" t="s">
        <v>619</v>
      </c>
      <c r="B589" s="433" t="str">
        <f aca="false">Tabela_NS_S_OUT[[#This Row],[FADN_REG]]&amp;Tabela_NS_S_OUT[[#This Row],[NAZWA]]</f>
        <v>CSzkółki  (włączając choinki ozdobne) w uprawie polowej</v>
      </c>
      <c r="C589" s="433" t="s">
        <v>620</v>
      </c>
      <c r="D589" s="433" t="s">
        <v>524</v>
      </c>
      <c r="E589" s="433" t="s">
        <v>300</v>
      </c>
      <c r="F589" s="434" t="n">
        <v>22680.14</v>
      </c>
      <c r="G589" s="434" t="n">
        <v>4.85</v>
      </c>
      <c r="I589" s="435"/>
    </row>
    <row r="590" customFormat="false" ht="16.5" hidden="true" customHeight="false" outlineLevel="0" collapsed="false">
      <c r="A590" s="433" t="s">
        <v>619</v>
      </c>
      <c r="B590" s="433" t="str">
        <f aca="false">Tabela_NS_S_OUT[[#This Row],[FADN_REG]]&amp;Tabela_NS_S_OUT[[#This Row],[NAZWA]]</f>
        <v>DSzkółki  (włączając choinki ozdobne) w uprawie polowej</v>
      </c>
      <c r="C590" s="433" t="s">
        <v>620</v>
      </c>
      <c r="D590" s="433" t="s">
        <v>524</v>
      </c>
      <c r="E590" s="433" t="s">
        <v>301</v>
      </c>
      <c r="F590" s="434" t="n">
        <v>43181.98</v>
      </c>
      <c r="G590" s="434" t="n">
        <v>8.56</v>
      </c>
      <c r="I590" s="435"/>
    </row>
    <row r="591" customFormat="false" ht="16.5" hidden="true" customHeight="false" outlineLevel="0" collapsed="false">
      <c r="A591" s="433" t="s">
        <v>621</v>
      </c>
      <c r="B591" s="433" t="str">
        <f aca="false">Tabela_NS_S_OUT[[#This Row],[FADN_REG]]&amp;Tabela_NS_S_OUT[[#This Row],[NAZWA]]</f>
        <v>AByki do opasu, wolce 2-letnie i starsze</v>
      </c>
      <c r="C591" s="433" t="s">
        <v>622</v>
      </c>
      <c r="D591" s="433" t="s">
        <v>623</v>
      </c>
      <c r="E591" s="433" t="s">
        <v>299</v>
      </c>
      <c r="F591" s="434" t="n">
        <v>622.34</v>
      </c>
      <c r="G591" s="434" t="n">
        <v>6.54</v>
      </c>
      <c r="I591" s="435"/>
    </row>
    <row r="592" customFormat="false" ht="16.5" hidden="true" customHeight="false" outlineLevel="0" collapsed="false">
      <c r="A592" s="433" t="s">
        <v>621</v>
      </c>
      <c r="B592" s="433" t="str">
        <f aca="false">Tabela_NS_S_OUT[[#This Row],[FADN_REG]]&amp;Tabela_NS_S_OUT[[#This Row],[NAZWA]]</f>
        <v>BByki do opasu, wolce 2-letnie i starsze</v>
      </c>
      <c r="C592" s="433" t="s">
        <v>622</v>
      </c>
      <c r="D592" s="433" t="s">
        <v>623</v>
      </c>
      <c r="E592" s="433" t="s">
        <v>3</v>
      </c>
      <c r="F592" s="434" t="n">
        <v>677.02</v>
      </c>
      <c r="G592" s="434" t="n">
        <v>6.62</v>
      </c>
      <c r="I592" s="435"/>
    </row>
    <row r="593" customFormat="false" ht="16.5" hidden="true" customHeight="false" outlineLevel="0" collapsed="false">
      <c r="A593" s="433" t="s">
        <v>621</v>
      </c>
      <c r="B593" s="433" t="str">
        <f aca="false">Tabela_NS_S_OUT[[#This Row],[FADN_REG]]&amp;Tabela_NS_S_OUT[[#This Row],[NAZWA]]</f>
        <v>CByki do opasu, wolce 2-letnie i starsze</v>
      </c>
      <c r="C593" s="433" t="s">
        <v>622</v>
      </c>
      <c r="D593" s="433" t="s">
        <v>623</v>
      </c>
      <c r="E593" s="433" t="s">
        <v>300</v>
      </c>
      <c r="F593" s="434" t="n">
        <v>645.87</v>
      </c>
      <c r="G593" s="434" t="n">
        <v>6.65</v>
      </c>
      <c r="I593" s="435"/>
    </row>
    <row r="594" customFormat="false" ht="16.5" hidden="true" customHeight="false" outlineLevel="0" collapsed="false">
      <c r="A594" s="433" t="s">
        <v>621</v>
      </c>
      <c r="B594" s="433" t="str">
        <f aca="false">Tabela_NS_S_OUT[[#This Row],[FADN_REG]]&amp;Tabela_NS_S_OUT[[#This Row],[NAZWA]]</f>
        <v>DByki do opasu, wolce 2-letnie i starsze</v>
      </c>
      <c r="C594" s="433" t="s">
        <v>622</v>
      </c>
      <c r="D594" s="433" t="s">
        <v>623</v>
      </c>
      <c r="E594" s="433" t="s">
        <v>301</v>
      </c>
      <c r="F594" s="434" t="n">
        <v>629.8</v>
      </c>
      <c r="G594" s="434" t="n">
        <v>6.68</v>
      </c>
      <c r="I594" s="435"/>
    </row>
    <row r="595" customFormat="false" ht="16.5" hidden="true" customHeight="false" outlineLevel="0" collapsed="false">
      <c r="A595" s="433" t="s">
        <v>624</v>
      </c>
      <c r="B595" s="433" t="str">
        <f aca="false">Tabela_NS_S_OUT[[#This Row],[FADN_REG]]&amp;Tabela_NS_S_OUT[[#This Row],[NAZWA]]</f>
        <v>AJałówki do opasu 2-letnie i starsze</v>
      </c>
      <c r="C595" s="433" t="s">
        <v>625</v>
      </c>
      <c r="D595" s="433" t="s">
        <v>623</v>
      </c>
      <c r="E595" s="433" t="s">
        <v>299</v>
      </c>
      <c r="F595" s="434" t="n">
        <v>531.11</v>
      </c>
      <c r="G595" s="434" t="n">
        <v>5.82</v>
      </c>
      <c r="I595" s="435"/>
    </row>
    <row r="596" customFormat="false" ht="16.5" hidden="true" customHeight="false" outlineLevel="0" collapsed="false">
      <c r="A596" s="433" t="s">
        <v>624</v>
      </c>
      <c r="B596" s="433" t="str">
        <f aca="false">Tabela_NS_S_OUT[[#This Row],[FADN_REG]]&amp;Tabela_NS_S_OUT[[#This Row],[NAZWA]]</f>
        <v>BJałówki do opasu 2-letnie i starsze</v>
      </c>
      <c r="C596" s="433" t="s">
        <v>625</v>
      </c>
      <c r="D596" s="433" t="s">
        <v>623</v>
      </c>
      <c r="E596" s="433" t="s">
        <v>3</v>
      </c>
      <c r="F596" s="434" t="n">
        <v>575.66</v>
      </c>
      <c r="G596" s="434" t="n">
        <v>5.96</v>
      </c>
      <c r="I596" s="435"/>
    </row>
    <row r="597" customFormat="false" ht="16.5" hidden="true" customHeight="false" outlineLevel="0" collapsed="false">
      <c r="A597" s="433" t="s">
        <v>624</v>
      </c>
      <c r="B597" s="433" t="str">
        <f aca="false">Tabela_NS_S_OUT[[#This Row],[FADN_REG]]&amp;Tabela_NS_S_OUT[[#This Row],[NAZWA]]</f>
        <v>CJałówki do opasu 2-letnie i starsze</v>
      </c>
      <c r="C597" s="433" t="s">
        <v>625</v>
      </c>
      <c r="D597" s="433" t="s">
        <v>623</v>
      </c>
      <c r="E597" s="433" t="s">
        <v>300</v>
      </c>
      <c r="F597" s="434" t="n">
        <v>565.87</v>
      </c>
      <c r="G597" s="434" t="n">
        <v>5.93</v>
      </c>
      <c r="I597" s="435"/>
    </row>
    <row r="598" customFormat="false" ht="16.5" hidden="true" customHeight="false" outlineLevel="0" collapsed="false">
      <c r="A598" s="433" t="s">
        <v>624</v>
      </c>
      <c r="B598" s="433" t="str">
        <f aca="false">Tabela_NS_S_OUT[[#This Row],[FADN_REG]]&amp;Tabela_NS_S_OUT[[#This Row],[NAZWA]]</f>
        <v>DJałówki do opasu 2-letnie i starsze</v>
      </c>
      <c r="C598" s="433" t="s">
        <v>625</v>
      </c>
      <c r="D598" s="433" t="s">
        <v>623</v>
      </c>
      <c r="E598" s="433" t="s">
        <v>301</v>
      </c>
      <c r="F598" s="434" t="n">
        <v>534.58</v>
      </c>
      <c r="G598" s="434" t="n">
        <v>5.93</v>
      </c>
      <c r="I598" s="435"/>
    </row>
    <row r="599" customFormat="false" ht="16.5" hidden="true" customHeight="false" outlineLevel="0" collapsed="false">
      <c r="A599" s="433" t="s">
        <v>626</v>
      </c>
      <c r="B599" s="433" t="str">
        <f aca="false">Tabela_NS_S_OUT[[#This Row],[FADN_REG]]&amp;Tabela_NS_S_OUT[[#This Row],[NAZWA]]</f>
        <v>AByczki od 1 do 2 lat</v>
      </c>
      <c r="C599" s="433" t="s">
        <v>627</v>
      </c>
      <c r="D599" s="433" t="s">
        <v>623</v>
      </c>
      <c r="E599" s="433" t="s">
        <v>299</v>
      </c>
      <c r="F599" s="434" t="n">
        <v>534.04</v>
      </c>
      <c r="G599" s="434" t="n">
        <v>6.66</v>
      </c>
      <c r="I599" s="435"/>
    </row>
    <row r="600" customFormat="false" ht="16.5" hidden="true" customHeight="false" outlineLevel="0" collapsed="false">
      <c r="A600" s="433" t="s">
        <v>626</v>
      </c>
      <c r="B600" s="433" t="str">
        <f aca="false">Tabela_NS_S_OUT[[#This Row],[FADN_REG]]&amp;Tabela_NS_S_OUT[[#This Row],[NAZWA]]</f>
        <v>BByczki od 1 do 2 lat</v>
      </c>
      <c r="C600" s="433" t="s">
        <v>627</v>
      </c>
      <c r="D600" s="433" t="s">
        <v>623</v>
      </c>
      <c r="E600" s="433" t="s">
        <v>3</v>
      </c>
      <c r="F600" s="434" t="n">
        <v>603.71</v>
      </c>
      <c r="G600" s="434" t="n">
        <v>6.73</v>
      </c>
      <c r="I600" s="435"/>
    </row>
    <row r="601" customFormat="false" ht="16.5" hidden="true" customHeight="false" outlineLevel="0" collapsed="false">
      <c r="A601" s="433" t="s">
        <v>626</v>
      </c>
      <c r="B601" s="433" t="str">
        <f aca="false">Tabela_NS_S_OUT[[#This Row],[FADN_REG]]&amp;Tabela_NS_S_OUT[[#This Row],[NAZWA]]</f>
        <v>CByczki od 1 do 2 lat</v>
      </c>
      <c r="C601" s="433" t="s">
        <v>627</v>
      </c>
      <c r="D601" s="433" t="s">
        <v>623</v>
      </c>
      <c r="E601" s="433" t="s">
        <v>300</v>
      </c>
      <c r="F601" s="434" t="n">
        <v>570.18</v>
      </c>
      <c r="G601" s="434" t="n">
        <v>6.79</v>
      </c>
      <c r="I601" s="435"/>
    </row>
    <row r="602" customFormat="false" ht="16.5" hidden="true" customHeight="false" outlineLevel="0" collapsed="false">
      <c r="A602" s="433" t="s">
        <v>626</v>
      </c>
      <c r="B602" s="433" t="str">
        <f aca="false">Tabela_NS_S_OUT[[#This Row],[FADN_REG]]&amp;Tabela_NS_S_OUT[[#This Row],[NAZWA]]</f>
        <v>DByczki od 1 do 2 lat</v>
      </c>
      <c r="C602" s="433" t="s">
        <v>627</v>
      </c>
      <c r="D602" s="433" t="s">
        <v>623</v>
      </c>
      <c r="E602" s="433" t="s">
        <v>301</v>
      </c>
      <c r="F602" s="434" t="n">
        <v>591.46</v>
      </c>
      <c r="G602" s="434" t="n">
        <v>6.85</v>
      </c>
      <c r="I602" s="435"/>
    </row>
    <row r="603" customFormat="false" ht="16.5" hidden="true" customHeight="false" outlineLevel="0" collapsed="false">
      <c r="A603" s="433" t="s">
        <v>628</v>
      </c>
      <c r="B603" s="433" t="s">
        <v>676</v>
      </c>
      <c r="C603" s="433" t="s">
        <v>629</v>
      </c>
      <c r="D603" s="433" t="s">
        <v>623</v>
      </c>
      <c r="E603" s="433" t="s">
        <v>299</v>
      </c>
      <c r="F603" s="434" t="n">
        <v>435.15</v>
      </c>
      <c r="G603" s="434" t="n">
        <v>6.32</v>
      </c>
      <c r="H603" s="433"/>
      <c r="I603" s="435"/>
    </row>
    <row r="604" customFormat="false" ht="16.5" hidden="true" customHeight="false" outlineLevel="0" collapsed="false">
      <c r="A604" s="433" t="s">
        <v>628</v>
      </c>
      <c r="B604" s="433" t="s">
        <v>677</v>
      </c>
      <c r="C604" s="433" t="s">
        <v>629</v>
      </c>
      <c r="D604" s="433" t="s">
        <v>623</v>
      </c>
      <c r="E604" s="433" t="s">
        <v>3</v>
      </c>
      <c r="F604" s="434" t="n">
        <v>492.74</v>
      </c>
      <c r="G604" s="434" t="n">
        <v>6.4</v>
      </c>
      <c r="H604" s="433"/>
      <c r="I604" s="435"/>
    </row>
    <row r="605" customFormat="false" ht="16.5" hidden="true" customHeight="false" outlineLevel="0" collapsed="false">
      <c r="A605" s="433" t="s">
        <v>628</v>
      </c>
      <c r="B605" s="433" t="s">
        <v>678</v>
      </c>
      <c r="C605" s="433" t="s">
        <v>629</v>
      </c>
      <c r="D605" s="433" t="s">
        <v>623</v>
      </c>
      <c r="E605" s="433" t="s">
        <v>300</v>
      </c>
      <c r="F605" s="434" t="n">
        <v>466.13</v>
      </c>
      <c r="G605" s="434" t="n">
        <v>6.27</v>
      </c>
      <c r="H605" s="433"/>
      <c r="I605" s="435"/>
    </row>
    <row r="606" customFormat="false" ht="16.5" hidden="true" customHeight="false" outlineLevel="0" collapsed="false">
      <c r="A606" s="433" t="s">
        <v>628</v>
      </c>
      <c r="B606" s="433" t="s">
        <v>679</v>
      </c>
      <c r="C606" s="433" t="s">
        <v>629</v>
      </c>
      <c r="D606" s="433" t="s">
        <v>623</v>
      </c>
      <c r="E606" s="433" t="s">
        <v>301</v>
      </c>
      <c r="F606" s="434" t="n">
        <v>460.67</v>
      </c>
      <c r="G606" s="434" t="n">
        <v>6.1</v>
      </c>
      <c r="H606" s="433"/>
      <c r="I606" s="435"/>
    </row>
    <row r="607" customFormat="false" ht="16.5" hidden="true" customHeight="false" outlineLevel="0" collapsed="false">
      <c r="A607" s="433" t="s">
        <v>630</v>
      </c>
      <c r="B607" s="433" t="s">
        <v>680</v>
      </c>
      <c r="C607" s="433" t="s">
        <v>631</v>
      </c>
      <c r="D607" s="433" t="s">
        <v>623</v>
      </c>
      <c r="E607" s="433" t="s">
        <v>299</v>
      </c>
      <c r="F607" s="434" t="n">
        <v>224</v>
      </c>
      <c r="G607" s="434" t="n">
        <v>8.18</v>
      </c>
      <c r="H607" s="433"/>
      <c r="I607" s="435"/>
    </row>
    <row r="608" customFormat="false" ht="16.5" hidden="true" customHeight="false" outlineLevel="0" collapsed="false">
      <c r="A608" s="433" t="s">
        <v>630</v>
      </c>
      <c r="B608" s="433" t="s">
        <v>681</v>
      </c>
      <c r="C608" s="433" t="s">
        <v>631</v>
      </c>
      <c r="D608" s="433" t="s">
        <v>623</v>
      </c>
      <c r="E608" s="433" t="s">
        <v>3</v>
      </c>
      <c r="F608" s="434" t="n">
        <v>220</v>
      </c>
      <c r="G608" s="434" t="n">
        <v>8.08</v>
      </c>
      <c r="H608" s="433"/>
      <c r="I608" s="435"/>
    </row>
    <row r="609" customFormat="false" ht="16.5" hidden="true" customHeight="false" outlineLevel="0" collapsed="false">
      <c r="A609" s="433" t="s">
        <v>630</v>
      </c>
      <c r="B609" s="433" t="s">
        <v>682</v>
      </c>
      <c r="C609" s="433" t="s">
        <v>631</v>
      </c>
      <c r="D609" s="433" t="s">
        <v>623</v>
      </c>
      <c r="E609" s="433" t="s">
        <v>300</v>
      </c>
      <c r="F609" s="434" t="n">
        <v>204.47</v>
      </c>
      <c r="G609" s="434" t="n">
        <v>7.78</v>
      </c>
      <c r="H609" s="433"/>
      <c r="I609" s="435"/>
    </row>
    <row r="610" customFormat="false" ht="16.5" hidden="true" customHeight="false" outlineLevel="0" collapsed="false">
      <c r="A610" s="433" t="s">
        <v>630</v>
      </c>
      <c r="B610" s="433" t="s">
        <v>683</v>
      </c>
      <c r="C610" s="433" t="s">
        <v>631</v>
      </c>
      <c r="D610" s="433" t="s">
        <v>623</v>
      </c>
      <c r="E610" s="433" t="s">
        <v>301</v>
      </c>
      <c r="F610" s="434" t="n">
        <v>213.45</v>
      </c>
      <c r="G610" s="434" t="n">
        <v>7.39</v>
      </c>
      <c r="H610" s="433"/>
      <c r="I610" s="435"/>
    </row>
    <row r="611" customFormat="false" ht="16.5" hidden="true" customHeight="false" outlineLevel="0" collapsed="false">
      <c r="A611" s="433" t="s">
        <v>632</v>
      </c>
      <c r="B611" s="433" t="str">
        <f aca="false">Tabela_NS_S_OUT[[#This Row],[FADN_REG]]&amp;Tabela_NS_S_OUT[[#This Row],[NAZWA]]</f>
        <v>ACielęta do opasu poniżej 6 mies.</v>
      </c>
      <c r="C611" s="433" t="s">
        <v>633</v>
      </c>
      <c r="D611" s="433" t="s">
        <v>623</v>
      </c>
      <c r="E611" s="433" t="s">
        <v>299</v>
      </c>
      <c r="F611" s="434" t="n">
        <v>89.57</v>
      </c>
      <c r="G611" s="434" t="n">
        <v>8.22</v>
      </c>
      <c r="H611" s="436"/>
      <c r="I611" s="435"/>
    </row>
    <row r="612" customFormat="false" ht="16.5" hidden="true" customHeight="false" outlineLevel="0" collapsed="false">
      <c r="A612" s="433" t="s">
        <v>632</v>
      </c>
      <c r="B612" s="433" t="str">
        <f aca="false">Tabela_NS_S_OUT[[#This Row],[FADN_REG]]&amp;Tabela_NS_S_OUT[[#This Row],[NAZWA]]</f>
        <v>BCielęta do opasu poniżej 6 mies.</v>
      </c>
      <c r="C612" s="433" t="s">
        <v>633</v>
      </c>
      <c r="D612" s="433" t="s">
        <v>623</v>
      </c>
      <c r="E612" s="433" t="s">
        <v>3</v>
      </c>
      <c r="F612" s="434" t="n">
        <v>68.48</v>
      </c>
      <c r="G612" s="434" t="n">
        <v>10.27</v>
      </c>
      <c r="I612" s="435"/>
    </row>
    <row r="613" customFormat="false" ht="16.5" hidden="true" customHeight="false" outlineLevel="0" collapsed="false">
      <c r="A613" s="433" t="s">
        <v>632</v>
      </c>
      <c r="B613" s="433" t="str">
        <f aca="false">Tabela_NS_S_OUT[[#This Row],[FADN_REG]]&amp;Tabela_NS_S_OUT[[#This Row],[NAZWA]]</f>
        <v>CCielęta do opasu poniżej 6 mies.</v>
      </c>
      <c r="C613" s="433" t="s">
        <v>633</v>
      </c>
      <c r="D613" s="433" t="s">
        <v>623</v>
      </c>
      <c r="E613" s="433" t="s">
        <v>300</v>
      </c>
      <c r="F613" s="434" t="n">
        <v>74.52</v>
      </c>
      <c r="G613" s="434" t="n">
        <v>9.17</v>
      </c>
      <c r="I613" s="435"/>
    </row>
    <row r="614" customFormat="false" ht="16.5" hidden="true" customHeight="false" outlineLevel="0" collapsed="false">
      <c r="A614" s="433" t="s">
        <v>632</v>
      </c>
      <c r="B614" s="433" t="str">
        <f aca="false">Tabela_NS_S_OUT[[#This Row],[FADN_REG]]&amp;Tabela_NS_S_OUT[[#This Row],[NAZWA]]</f>
        <v>DCielęta do opasu poniżej 6 mies.</v>
      </c>
      <c r="C614" s="433" t="s">
        <v>633</v>
      </c>
      <c r="D614" s="433" t="s">
        <v>623</v>
      </c>
      <c r="E614" s="433" t="s">
        <v>301</v>
      </c>
      <c r="F614" s="434" t="n">
        <v>83.73</v>
      </c>
      <c r="G614" s="434" t="n">
        <v>10.25</v>
      </c>
      <c r="I614" s="435"/>
    </row>
    <row r="615" customFormat="false" ht="16.5" hidden="true" customHeight="false" outlineLevel="0" collapsed="false">
      <c r="A615" s="433" t="s">
        <v>634</v>
      </c>
      <c r="B615" s="433" t="str">
        <f aca="false">Tabela_NS_S_OUT[[#This Row],[FADN_REG]]&amp;Tabela_NS_S_OUT[[#This Row],[NAZWA]]</f>
        <v>AOwce 1 roczne i starsze</v>
      </c>
      <c r="C615" s="433" t="s">
        <v>635</v>
      </c>
      <c r="D615" s="433" t="s">
        <v>623</v>
      </c>
      <c r="E615" s="433" t="s">
        <v>299</v>
      </c>
      <c r="F615" s="434" t="n">
        <v>56.33</v>
      </c>
      <c r="G615" s="434" t="n">
        <v>3.02</v>
      </c>
      <c r="I615" s="435"/>
    </row>
    <row r="616" customFormat="false" ht="16.5" hidden="true" customHeight="false" outlineLevel="0" collapsed="false">
      <c r="A616" s="433" t="s">
        <v>634</v>
      </c>
      <c r="B616" s="433" t="str">
        <f aca="false">Tabela_NS_S_OUT[[#This Row],[FADN_REG]]&amp;Tabela_NS_S_OUT[[#This Row],[NAZWA]]</f>
        <v>BOwce 1 roczne i starsze</v>
      </c>
      <c r="C616" s="433" t="s">
        <v>635</v>
      </c>
      <c r="D616" s="433" t="s">
        <v>623</v>
      </c>
      <c r="E616" s="433" t="s">
        <v>3</v>
      </c>
      <c r="F616" s="434" t="n">
        <v>62.98</v>
      </c>
      <c r="G616" s="434" t="n">
        <v>2.48</v>
      </c>
      <c r="I616" s="435"/>
    </row>
    <row r="617" customFormat="false" ht="16.5" hidden="true" customHeight="false" outlineLevel="0" collapsed="false">
      <c r="A617" s="433" t="s">
        <v>634</v>
      </c>
      <c r="B617" s="433" t="str">
        <f aca="false">Tabela_NS_S_OUT[[#This Row],[FADN_REG]]&amp;Tabela_NS_S_OUT[[#This Row],[NAZWA]]</f>
        <v>COwce 1 roczne i starsze</v>
      </c>
      <c r="C617" s="433" t="s">
        <v>635</v>
      </c>
      <c r="D617" s="433" t="s">
        <v>623</v>
      </c>
      <c r="E617" s="433" t="s">
        <v>300</v>
      </c>
      <c r="F617" s="434" t="n">
        <v>55.9</v>
      </c>
      <c r="G617" s="434" t="n">
        <v>3.2</v>
      </c>
      <c r="I617" s="435"/>
    </row>
    <row r="618" customFormat="false" ht="16.5" hidden="true" customHeight="false" outlineLevel="0" collapsed="false">
      <c r="A618" s="433" t="s">
        <v>634</v>
      </c>
      <c r="B618" s="433" t="str">
        <f aca="false">Tabela_NS_S_OUT[[#This Row],[FADN_REG]]&amp;Tabela_NS_S_OUT[[#This Row],[NAZWA]]</f>
        <v>DOwce 1 roczne i starsze</v>
      </c>
      <c r="C618" s="433" t="s">
        <v>635</v>
      </c>
      <c r="D618" s="433" t="s">
        <v>623</v>
      </c>
      <c r="E618" s="433" t="s">
        <v>301</v>
      </c>
      <c r="F618" s="434" t="n">
        <v>56.33</v>
      </c>
      <c r="G618" s="434" t="n">
        <v>3.02</v>
      </c>
      <c r="I618" s="435"/>
    </row>
    <row r="619" customFormat="false" ht="16.5" hidden="true" customHeight="false" outlineLevel="0" collapsed="false">
      <c r="A619" s="433" t="s">
        <v>636</v>
      </c>
      <c r="B619" s="433" t="str">
        <f aca="false">Tabela_NS_S_OUT[[#This Row],[FADN_REG]]&amp;Tabela_NS_S_OUT[[#This Row],[NAZWA]]</f>
        <v>AJagnięta</v>
      </c>
      <c r="C619" s="433" t="s">
        <v>637</v>
      </c>
      <c r="D619" s="433" t="s">
        <v>623</v>
      </c>
      <c r="E619" s="433" t="s">
        <v>299</v>
      </c>
      <c r="F619" s="434" t="n">
        <v>22.47</v>
      </c>
      <c r="G619" s="434" t="n">
        <v>9.07</v>
      </c>
      <c r="I619" s="435"/>
    </row>
    <row r="620" customFormat="false" ht="16.5" hidden="true" customHeight="false" outlineLevel="0" collapsed="false">
      <c r="A620" s="433" t="s">
        <v>636</v>
      </c>
      <c r="B620" s="433" t="str">
        <f aca="false">Tabela_NS_S_OUT[[#This Row],[FADN_REG]]&amp;Tabela_NS_S_OUT[[#This Row],[NAZWA]]</f>
        <v>BJagnięta</v>
      </c>
      <c r="C620" s="433" t="s">
        <v>637</v>
      </c>
      <c r="D620" s="433" t="s">
        <v>623</v>
      </c>
      <c r="E620" s="433" t="s">
        <v>3</v>
      </c>
      <c r="F620" s="434" t="n">
        <v>24.62</v>
      </c>
      <c r="G620" s="434" t="n">
        <v>8.58</v>
      </c>
      <c r="I620" s="435"/>
    </row>
    <row r="621" customFormat="false" ht="16.5" hidden="true" customHeight="false" outlineLevel="0" collapsed="false">
      <c r="A621" s="433" t="s">
        <v>636</v>
      </c>
      <c r="B621" s="433" t="str">
        <f aca="false">Tabela_NS_S_OUT[[#This Row],[FADN_REG]]&amp;Tabela_NS_S_OUT[[#This Row],[NAZWA]]</f>
        <v>CJagnięta</v>
      </c>
      <c r="C621" s="433" t="s">
        <v>637</v>
      </c>
      <c r="D621" s="433" t="s">
        <v>623</v>
      </c>
      <c r="E621" s="433" t="s">
        <v>300</v>
      </c>
      <c r="F621" s="434" t="n">
        <v>26.36</v>
      </c>
      <c r="G621" s="434" t="n">
        <v>8.18</v>
      </c>
      <c r="I621" s="435"/>
    </row>
    <row r="622" customFormat="false" ht="16.5" hidden="true" customHeight="false" outlineLevel="0" collapsed="false">
      <c r="A622" s="433" t="s">
        <v>636</v>
      </c>
      <c r="B622" s="433" t="str">
        <f aca="false">Tabela_NS_S_OUT[[#This Row],[FADN_REG]]&amp;Tabela_NS_S_OUT[[#This Row],[NAZWA]]</f>
        <v>DJagnięta</v>
      </c>
      <c r="C622" s="433" t="s">
        <v>637</v>
      </c>
      <c r="D622" s="433" t="s">
        <v>623</v>
      </c>
      <c r="E622" s="433" t="s">
        <v>301</v>
      </c>
      <c r="F622" s="434" t="n">
        <v>20.6</v>
      </c>
      <c r="G622" s="434" t="n">
        <v>8.1</v>
      </c>
      <c r="I622" s="435"/>
    </row>
    <row r="623" customFormat="false" ht="16.5" hidden="true" customHeight="false" outlineLevel="0" collapsed="false">
      <c r="A623" s="433" t="s">
        <v>638</v>
      </c>
      <c r="B623" s="433" t="s">
        <v>684</v>
      </c>
      <c r="C623" s="433" t="s">
        <v>639</v>
      </c>
      <c r="D623" s="433" t="s">
        <v>623</v>
      </c>
      <c r="E623" s="433" t="s">
        <v>299</v>
      </c>
      <c r="F623" s="434" t="n">
        <v>36.71</v>
      </c>
      <c r="G623" s="434" t="n">
        <v>5.52</v>
      </c>
      <c r="H623" s="433"/>
      <c r="I623" s="435"/>
    </row>
    <row r="624" customFormat="false" ht="16.5" hidden="true" customHeight="false" outlineLevel="0" collapsed="false">
      <c r="A624" s="433" t="s">
        <v>638</v>
      </c>
      <c r="B624" s="433" t="s">
        <v>685</v>
      </c>
      <c r="C624" s="433" t="s">
        <v>639</v>
      </c>
      <c r="D624" s="433" t="s">
        <v>623</v>
      </c>
      <c r="E624" s="433" t="s">
        <v>3</v>
      </c>
      <c r="F624" s="434" t="n">
        <v>36.71</v>
      </c>
      <c r="G624" s="434" t="n">
        <v>5.52</v>
      </c>
      <c r="H624" s="433"/>
      <c r="I624" s="435"/>
    </row>
    <row r="625" customFormat="false" ht="16.5" hidden="true" customHeight="false" outlineLevel="0" collapsed="false">
      <c r="A625" s="433" t="s">
        <v>638</v>
      </c>
      <c r="B625" s="433" t="s">
        <v>686</v>
      </c>
      <c r="C625" s="433" t="s">
        <v>639</v>
      </c>
      <c r="D625" s="433" t="s">
        <v>623</v>
      </c>
      <c r="E625" s="433" t="s">
        <v>300</v>
      </c>
      <c r="F625" s="434" t="n">
        <v>36.71</v>
      </c>
      <c r="G625" s="434" t="n">
        <v>5.52</v>
      </c>
      <c r="H625" s="433"/>
      <c r="I625" s="435"/>
    </row>
    <row r="626" customFormat="false" ht="16.5" hidden="true" customHeight="false" outlineLevel="0" collapsed="false">
      <c r="A626" s="433" t="s">
        <v>638</v>
      </c>
      <c r="B626" s="433" t="s">
        <v>687</v>
      </c>
      <c r="C626" s="433" t="s">
        <v>639</v>
      </c>
      <c r="D626" s="433" t="s">
        <v>623</v>
      </c>
      <c r="E626" s="433" t="s">
        <v>301</v>
      </c>
      <c r="F626" s="434" t="n">
        <v>36.71</v>
      </c>
      <c r="G626" s="434" t="n">
        <v>5.52</v>
      </c>
      <c r="H626" s="433"/>
      <c r="I626" s="435"/>
    </row>
    <row r="627" customFormat="false" ht="16.5" hidden="true" customHeight="false" outlineLevel="0" collapsed="false">
      <c r="A627" s="433" t="s">
        <v>640</v>
      </c>
      <c r="B627" s="433" t="str">
        <f aca="false">Tabela_NS_S_OUT[[#This Row],[FADN_REG]]&amp;Tabela_NS_S_OUT[[#This Row],[NAZWA]]</f>
        <v>AKoźlęta</v>
      </c>
      <c r="C627" s="433" t="s">
        <v>641</v>
      </c>
      <c r="D627" s="433" t="s">
        <v>623</v>
      </c>
      <c r="E627" s="433" t="s">
        <v>299</v>
      </c>
      <c r="F627" s="434" t="n">
        <v>15.32</v>
      </c>
      <c r="G627" s="434" t="n">
        <v>6.76</v>
      </c>
      <c r="I627" s="435"/>
    </row>
    <row r="628" customFormat="false" ht="16.5" hidden="true" customHeight="false" outlineLevel="0" collapsed="false">
      <c r="A628" s="433" t="s">
        <v>640</v>
      </c>
      <c r="B628" s="433" t="str">
        <f aca="false">Tabela_NS_S_OUT[[#This Row],[FADN_REG]]&amp;Tabela_NS_S_OUT[[#This Row],[NAZWA]]</f>
        <v>BKoźlęta</v>
      </c>
      <c r="C628" s="433" t="s">
        <v>641</v>
      </c>
      <c r="D628" s="433" t="s">
        <v>623</v>
      </c>
      <c r="E628" s="433" t="s">
        <v>3</v>
      </c>
      <c r="F628" s="434" t="n">
        <v>7.95</v>
      </c>
      <c r="G628" s="434" t="n">
        <v>8.14</v>
      </c>
      <c r="I628" s="435"/>
    </row>
    <row r="629" customFormat="false" ht="16.5" hidden="true" customHeight="false" outlineLevel="0" collapsed="false">
      <c r="A629" s="433" t="s">
        <v>640</v>
      </c>
      <c r="B629" s="433" t="str">
        <f aca="false">Tabela_NS_S_OUT[[#This Row],[FADN_REG]]&amp;Tabela_NS_S_OUT[[#This Row],[NAZWA]]</f>
        <v>CKoźlęta</v>
      </c>
      <c r="C629" s="433" t="s">
        <v>641</v>
      </c>
      <c r="D629" s="433" t="s">
        <v>623</v>
      </c>
      <c r="E629" s="433" t="s">
        <v>300</v>
      </c>
      <c r="F629" s="434" t="n">
        <v>14.31</v>
      </c>
      <c r="G629" s="434" t="n">
        <v>7.79</v>
      </c>
      <c r="I629" s="435"/>
    </row>
    <row r="630" customFormat="false" ht="16.5" hidden="true" customHeight="false" outlineLevel="0" collapsed="false">
      <c r="A630" s="433" t="s">
        <v>640</v>
      </c>
      <c r="B630" s="433" t="str">
        <f aca="false">Tabela_NS_S_OUT[[#This Row],[FADN_REG]]&amp;Tabela_NS_S_OUT[[#This Row],[NAZWA]]</f>
        <v>DKoźlęta</v>
      </c>
      <c r="C630" s="433" t="s">
        <v>641</v>
      </c>
      <c r="D630" s="433" t="s">
        <v>623</v>
      </c>
      <c r="E630" s="433" t="s">
        <v>301</v>
      </c>
      <c r="F630" s="434" t="n">
        <v>15.32</v>
      </c>
      <c r="G630" s="434" t="n">
        <v>6.76</v>
      </c>
      <c r="I630" s="435"/>
    </row>
    <row r="631" customFormat="false" ht="16.5" hidden="true" customHeight="false" outlineLevel="0" collapsed="false">
      <c r="A631" s="433" t="s">
        <v>642</v>
      </c>
      <c r="B631" s="433" t="str">
        <f aca="false">Tabela_NS_S_OUT[[#This Row],[FADN_REG]]&amp;Tabela_NS_S_OUT[[#This Row],[NAZWA]]</f>
        <v>ATuczniki o wadze 50 kg i więcej</v>
      </c>
      <c r="C631" s="433" t="s">
        <v>643</v>
      </c>
      <c r="D631" s="433" t="s">
        <v>623</v>
      </c>
      <c r="E631" s="433" t="s">
        <v>299</v>
      </c>
      <c r="F631" s="434" t="n">
        <v>108.93</v>
      </c>
      <c r="G631" s="434" t="n">
        <v>4.89</v>
      </c>
      <c r="I631" s="435"/>
    </row>
    <row r="632" customFormat="false" ht="16.5" hidden="true" customHeight="false" outlineLevel="0" collapsed="false">
      <c r="A632" s="433" t="s">
        <v>642</v>
      </c>
      <c r="B632" s="433" t="str">
        <f aca="false">Tabela_NS_S_OUT[[#This Row],[FADN_REG]]&amp;Tabela_NS_S_OUT[[#This Row],[NAZWA]]</f>
        <v>BTuczniki o wadze 50 kg i więcej</v>
      </c>
      <c r="C632" s="433" t="s">
        <v>643</v>
      </c>
      <c r="D632" s="433" t="s">
        <v>623</v>
      </c>
      <c r="E632" s="433" t="s">
        <v>3</v>
      </c>
      <c r="F632" s="434" t="n">
        <v>112.71</v>
      </c>
      <c r="G632" s="434" t="n">
        <v>4.7</v>
      </c>
      <c r="I632" s="435"/>
    </row>
    <row r="633" customFormat="false" ht="16.5" hidden="true" customHeight="false" outlineLevel="0" collapsed="false">
      <c r="A633" s="433" t="s">
        <v>642</v>
      </c>
      <c r="B633" s="433" t="str">
        <f aca="false">Tabela_NS_S_OUT[[#This Row],[FADN_REG]]&amp;Tabela_NS_S_OUT[[#This Row],[NAZWA]]</f>
        <v>CTuczniki o wadze 50 kg i więcej</v>
      </c>
      <c r="C633" s="433" t="s">
        <v>643</v>
      </c>
      <c r="D633" s="433" t="s">
        <v>623</v>
      </c>
      <c r="E633" s="433" t="s">
        <v>300</v>
      </c>
      <c r="F633" s="434" t="n">
        <v>113.3</v>
      </c>
      <c r="G633" s="434" t="n">
        <v>4.86</v>
      </c>
      <c r="I633" s="435"/>
    </row>
    <row r="634" customFormat="false" ht="16.5" hidden="true" customHeight="false" outlineLevel="0" collapsed="false">
      <c r="A634" s="433" t="s">
        <v>642</v>
      </c>
      <c r="B634" s="433" t="str">
        <f aca="false">Tabela_NS_S_OUT[[#This Row],[FADN_REG]]&amp;Tabela_NS_S_OUT[[#This Row],[NAZWA]]</f>
        <v>DTuczniki o wadze 50 kg i więcej</v>
      </c>
      <c r="C634" s="433" t="s">
        <v>643</v>
      </c>
      <c r="D634" s="433" t="s">
        <v>623</v>
      </c>
      <c r="E634" s="433" t="s">
        <v>301</v>
      </c>
      <c r="F634" s="434" t="n">
        <v>114.24</v>
      </c>
      <c r="G634" s="434" t="n">
        <v>4.83</v>
      </c>
      <c r="I634" s="435"/>
    </row>
    <row r="635" customFormat="false" ht="16.5" hidden="true" customHeight="false" outlineLevel="0" collapsed="false">
      <c r="A635" s="433" t="s">
        <v>644</v>
      </c>
      <c r="B635" s="433" t="s">
        <v>688</v>
      </c>
      <c r="C635" s="433" t="s">
        <v>645</v>
      </c>
      <c r="D635" s="433" t="s">
        <v>623</v>
      </c>
      <c r="E635" s="433" t="s">
        <v>299</v>
      </c>
      <c r="F635" s="434" t="n">
        <v>31.6</v>
      </c>
      <c r="G635" s="434" t="n">
        <v>6.96</v>
      </c>
      <c r="H635" s="433"/>
      <c r="I635" s="435"/>
    </row>
    <row r="636" customFormat="false" ht="16.5" hidden="true" customHeight="false" outlineLevel="0" collapsed="false">
      <c r="A636" s="433" t="s">
        <v>644</v>
      </c>
      <c r="B636" s="433" t="s">
        <v>689</v>
      </c>
      <c r="C636" s="433" t="s">
        <v>645</v>
      </c>
      <c r="D636" s="433" t="s">
        <v>623</v>
      </c>
      <c r="E636" s="433" t="s">
        <v>3</v>
      </c>
      <c r="F636" s="434" t="n">
        <v>29.73</v>
      </c>
      <c r="G636" s="434" t="n">
        <v>6.68</v>
      </c>
      <c r="H636" s="433"/>
      <c r="I636" s="435"/>
    </row>
    <row r="637" customFormat="false" ht="16.5" hidden="true" customHeight="false" outlineLevel="0" collapsed="false">
      <c r="A637" s="433" t="s">
        <v>644</v>
      </c>
      <c r="B637" s="433" t="s">
        <v>690</v>
      </c>
      <c r="C637" s="433" t="s">
        <v>645</v>
      </c>
      <c r="D637" s="433" t="s">
        <v>623</v>
      </c>
      <c r="E637" s="433" t="s">
        <v>300</v>
      </c>
      <c r="F637" s="434" t="n">
        <v>25.7</v>
      </c>
      <c r="G637" s="434" t="n">
        <v>7.87</v>
      </c>
      <c r="H637" s="433"/>
      <c r="I637" s="435"/>
    </row>
    <row r="638" customFormat="false" ht="16.5" hidden="true" customHeight="false" outlineLevel="0" collapsed="false">
      <c r="A638" s="433" t="s">
        <v>644</v>
      </c>
      <c r="B638" s="433" t="s">
        <v>691</v>
      </c>
      <c r="C638" s="433" t="s">
        <v>645</v>
      </c>
      <c r="D638" s="433" t="s">
        <v>623</v>
      </c>
      <c r="E638" s="433" t="s">
        <v>301</v>
      </c>
      <c r="F638" s="434" t="n">
        <v>26.11</v>
      </c>
      <c r="G638" s="434" t="n">
        <v>7.29</v>
      </c>
      <c r="H638" s="433"/>
      <c r="I638" s="435"/>
    </row>
    <row r="639" customFormat="false" ht="16.5" hidden="true" customHeight="false" outlineLevel="0" collapsed="false">
      <c r="A639" s="433" t="s">
        <v>646</v>
      </c>
      <c r="B639" s="433" t="str">
        <f aca="false">Tabela_NS_S_OUT[[#This Row],[FADN_REG]]&amp;Tabela_NS_S_OUT[[#This Row],[NAZWA]]</f>
        <v>AProsięta od 1 maciory</v>
      </c>
      <c r="C639" s="433" t="s">
        <v>647</v>
      </c>
      <c r="D639" s="433" t="s">
        <v>524</v>
      </c>
      <c r="E639" s="433" t="s">
        <v>299</v>
      </c>
      <c r="F639" s="434" t="n">
        <v>16.86</v>
      </c>
      <c r="G639" s="434" t="n">
        <v>145.85</v>
      </c>
      <c r="I639" s="435"/>
    </row>
    <row r="640" customFormat="false" ht="16.5" hidden="true" customHeight="false" outlineLevel="0" collapsed="false">
      <c r="A640" s="433" t="s">
        <v>646</v>
      </c>
      <c r="B640" s="433" t="str">
        <f aca="false">Tabela_NS_S_OUT[[#This Row],[FADN_REG]]&amp;Tabela_NS_S_OUT[[#This Row],[NAZWA]]</f>
        <v>BProsięta od 1 maciory</v>
      </c>
      <c r="C640" s="433" t="s">
        <v>647</v>
      </c>
      <c r="D640" s="433" t="s">
        <v>524</v>
      </c>
      <c r="E640" s="433" t="s">
        <v>3</v>
      </c>
      <c r="F640" s="434" t="n">
        <v>17.32</v>
      </c>
      <c r="G640" s="434" t="n">
        <v>157.19</v>
      </c>
      <c r="I640" s="435"/>
    </row>
    <row r="641" customFormat="false" ht="16.5" hidden="true" customHeight="false" outlineLevel="0" collapsed="false">
      <c r="A641" s="433" t="s">
        <v>646</v>
      </c>
      <c r="B641" s="433" t="str">
        <f aca="false">Tabela_NS_S_OUT[[#This Row],[FADN_REG]]&amp;Tabela_NS_S_OUT[[#This Row],[NAZWA]]</f>
        <v>CProsięta od 1 maciory</v>
      </c>
      <c r="C641" s="433" t="s">
        <v>647</v>
      </c>
      <c r="D641" s="433" t="s">
        <v>524</v>
      </c>
      <c r="E641" s="433" t="s">
        <v>300</v>
      </c>
      <c r="F641" s="434" t="n">
        <v>17.23</v>
      </c>
      <c r="G641" s="434" t="n">
        <v>152.3</v>
      </c>
      <c r="I641" s="435"/>
    </row>
    <row r="642" customFormat="false" ht="16.5" hidden="true" customHeight="false" outlineLevel="0" collapsed="false">
      <c r="A642" s="433" t="s">
        <v>646</v>
      </c>
      <c r="B642" s="433" t="str">
        <f aca="false">Tabela_NS_S_OUT[[#This Row],[FADN_REG]]&amp;Tabela_NS_S_OUT[[#This Row],[NAZWA]]</f>
        <v>DProsięta od 1 maciory</v>
      </c>
      <c r="C642" s="433" t="s">
        <v>647</v>
      </c>
      <c r="D642" s="433" t="s">
        <v>524</v>
      </c>
      <c r="E642" s="433" t="s">
        <v>301</v>
      </c>
      <c r="F642" s="434" t="n">
        <v>16.92</v>
      </c>
      <c r="G642" s="434" t="n">
        <v>178.41</v>
      </c>
      <c r="I642" s="435"/>
    </row>
    <row r="643" customFormat="false" ht="16.5" hidden="true" customHeight="false" outlineLevel="0" collapsed="false">
      <c r="A643" s="433" t="s">
        <v>648</v>
      </c>
      <c r="B643" s="433" t="str">
        <f aca="false">Tabela_NS_S_OUT[[#This Row],[FADN_REG]]&amp;Tabela_NS_S_OUT[[#This Row],[NAZWA]]</f>
        <v>ABrojlery kurze 2 tyg. i starsze</v>
      </c>
      <c r="C643" s="433" t="s">
        <v>649</v>
      </c>
      <c r="D643" s="433" t="s">
        <v>623</v>
      </c>
      <c r="E643" s="433" t="s">
        <v>299</v>
      </c>
      <c r="F643" s="434" t="n">
        <v>2.48</v>
      </c>
      <c r="G643" s="434" t="n">
        <v>3.87</v>
      </c>
      <c r="I643" s="435"/>
    </row>
    <row r="644" customFormat="false" ht="16.5" hidden="true" customHeight="false" outlineLevel="0" collapsed="false">
      <c r="A644" s="433" t="s">
        <v>648</v>
      </c>
      <c r="B644" s="433" t="str">
        <f aca="false">Tabela_NS_S_OUT[[#This Row],[FADN_REG]]&amp;Tabela_NS_S_OUT[[#This Row],[NAZWA]]</f>
        <v>BBrojlery kurze 2 tyg. i starsze</v>
      </c>
      <c r="C644" s="433" t="s">
        <v>649</v>
      </c>
      <c r="D644" s="433" t="s">
        <v>623</v>
      </c>
      <c r="E644" s="433" t="s">
        <v>3</v>
      </c>
      <c r="F644" s="434" t="n">
        <v>2.37</v>
      </c>
      <c r="G644" s="434" t="n">
        <v>3.74</v>
      </c>
      <c r="I644" s="435"/>
    </row>
    <row r="645" customFormat="false" ht="16.5" hidden="true" customHeight="false" outlineLevel="0" collapsed="false">
      <c r="A645" s="433" t="s">
        <v>648</v>
      </c>
      <c r="B645" s="433" t="str">
        <f aca="false">Tabela_NS_S_OUT[[#This Row],[FADN_REG]]&amp;Tabela_NS_S_OUT[[#This Row],[NAZWA]]</f>
        <v>CBrojlery kurze 2 tyg. i starsze</v>
      </c>
      <c r="C645" s="433" t="s">
        <v>649</v>
      </c>
      <c r="D645" s="433" t="s">
        <v>623</v>
      </c>
      <c r="E645" s="433" t="s">
        <v>300</v>
      </c>
      <c r="F645" s="434" t="n">
        <v>2.47</v>
      </c>
      <c r="G645" s="434" t="n">
        <v>3.61</v>
      </c>
      <c r="I645" s="435"/>
    </row>
    <row r="646" customFormat="false" ht="16.5" hidden="true" customHeight="false" outlineLevel="0" collapsed="false">
      <c r="A646" s="433" t="s">
        <v>648</v>
      </c>
      <c r="B646" s="433" t="str">
        <f aca="false">Tabela_NS_S_OUT[[#This Row],[FADN_REG]]&amp;Tabela_NS_S_OUT[[#This Row],[NAZWA]]</f>
        <v>DBrojlery kurze 2 tyg. i starsze</v>
      </c>
      <c r="C646" s="433" t="s">
        <v>649</v>
      </c>
      <c r="D646" s="433" t="s">
        <v>623</v>
      </c>
      <c r="E646" s="433" t="s">
        <v>301</v>
      </c>
      <c r="F646" s="434" t="n">
        <v>2.58</v>
      </c>
      <c r="G646" s="434" t="n">
        <v>3.46</v>
      </c>
      <c r="I646" s="435"/>
    </row>
    <row r="647" customFormat="false" ht="16.5" hidden="true" customHeight="false" outlineLevel="0" collapsed="false">
      <c r="A647" s="433" t="s">
        <v>650</v>
      </c>
      <c r="B647" s="433" t="str">
        <f aca="false">Tabela_NS_S_OUT[[#This Row],[FADN_REG]]&amp;Tabela_NS_S_OUT[[#This Row],[NAZWA]]</f>
        <v>AGęsi młode</v>
      </c>
      <c r="C647" s="433" t="s">
        <v>651</v>
      </c>
      <c r="D647" s="433" t="s">
        <v>623</v>
      </c>
      <c r="E647" s="433" t="s">
        <v>299</v>
      </c>
      <c r="F647" s="434" t="n">
        <v>5.85</v>
      </c>
      <c r="G647" s="434" t="n">
        <v>8.56</v>
      </c>
      <c r="I647" s="435"/>
    </row>
    <row r="648" customFormat="false" ht="16.5" hidden="true" customHeight="false" outlineLevel="0" collapsed="false">
      <c r="A648" s="433" t="s">
        <v>650</v>
      </c>
      <c r="B648" s="433" t="str">
        <f aca="false">Tabela_NS_S_OUT[[#This Row],[FADN_REG]]&amp;Tabela_NS_S_OUT[[#This Row],[NAZWA]]</f>
        <v>BGęsi młode</v>
      </c>
      <c r="C648" s="433" t="s">
        <v>651</v>
      </c>
      <c r="D648" s="433" t="s">
        <v>623</v>
      </c>
      <c r="E648" s="433" t="s">
        <v>3</v>
      </c>
      <c r="F648" s="434" t="n">
        <v>6.22</v>
      </c>
      <c r="G648" s="434" t="n">
        <v>8.23</v>
      </c>
      <c r="I648" s="435"/>
    </row>
    <row r="649" customFormat="false" ht="16.5" hidden="true" customHeight="false" outlineLevel="0" collapsed="false">
      <c r="A649" s="433" t="s">
        <v>650</v>
      </c>
      <c r="B649" s="433" t="str">
        <f aca="false">Tabela_NS_S_OUT[[#This Row],[FADN_REG]]&amp;Tabela_NS_S_OUT[[#This Row],[NAZWA]]</f>
        <v>CGęsi młode</v>
      </c>
      <c r="C649" s="433" t="s">
        <v>651</v>
      </c>
      <c r="D649" s="433" t="s">
        <v>623</v>
      </c>
      <c r="E649" s="433" t="s">
        <v>300</v>
      </c>
      <c r="F649" s="434" t="n">
        <v>5.27</v>
      </c>
      <c r="G649" s="434" t="n">
        <v>9.23</v>
      </c>
      <c r="I649" s="435"/>
    </row>
    <row r="650" customFormat="false" ht="16.5" hidden="true" customHeight="false" outlineLevel="0" collapsed="false">
      <c r="A650" s="433" t="s">
        <v>650</v>
      </c>
      <c r="B650" s="433" t="str">
        <f aca="false">Tabela_NS_S_OUT[[#This Row],[FADN_REG]]&amp;Tabela_NS_S_OUT[[#This Row],[NAZWA]]</f>
        <v>DGęsi młode</v>
      </c>
      <c r="C650" s="433" t="s">
        <v>651</v>
      </c>
      <c r="D650" s="433" t="s">
        <v>623</v>
      </c>
      <c r="E650" s="433" t="s">
        <v>301</v>
      </c>
      <c r="F650" s="434" t="n">
        <v>5.7</v>
      </c>
      <c r="G650" s="434" t="n">
        <v>7.85</v>
      </c>
      <c r="I650" s="435"/>
    </row>
    <row r="651" customFormat="false" ht="16.5" hidden="true" customHeight="false" outlineLevel="0" collapsed="false">
      <c r="A651" s="433" t="s">
        <v>652</v>
      </c>
      <c r="B651" s="433" t="str">
        <f aca="false">Tabela_NS_S_OUT[[#This Row],[FADN_REG]]&amp;Tabela_NS_S_OUT[[#This Row],[NAZWA]]</f>
        <v>AKaczki młode</v>
      </c>
      <c r="C651" s="433" t="s">
        <v>653</v>
      </c>
      <c r="D651" s="433" t="s">
        <v>623</v>
      </c>
      <c r="E651" s="433" t="s">
        <v>299</v>
      </c>
      <c r="F651" s="434" t="n">
        <v>3.48</v>
      </c>
      <c r="G651" s="434" t="n">
        <v>12.22</v>
      </c>
      <c r="I651" s="435"/>
    </row>
    <row r="652" customFormat="false" ht="16.5" hidden="true" customHeight="false" outlineLevel="0" collapsed="false">
      <c r="A652" s="433" t="s">
        <v>652</v>
      </c>
      <c r="B652" s="433" t="str">
        <f aca="false">Tabela_NS_S_OUT[[#This Row],[FADN_REG]]&amp;Tabela_NS_S_OUT[[#This Row],[NAZWA]]</f>
        <v>BKaczki młode</v>
      </c>
      <c r="C652" s="433" t="s">
        <v>653</v>
      </c>
      <c r="D652" s="433" t="s">
        <v>623</v>
      </c>
      <c r="E652" s="433" t="s">
        <v>3</v>
      </c>
      <c r="F652" s="434" t="n">
        <v>3.39</v>
      </c>
      <c r="G652" s="434" t="n">
        <v>5.41</v>
      </c>
      <c r="I652" s="435"/>
    </row>
    <row r="653" customFormat="false" ht="16.5" hidden="true" customHeight="false" outlineLevel="0" collapsed="false">
      <c r="A653" s="433" t="s">
        <v>652</v>
      </c>
      <c r="B653" s="433" t="str">
        <f aca="false">Tabela_NS_S_OUT[[#This Row],[FADN_REG]]&amp;Tabela_NS_S_OUT[[#This Row],[NAZWA]]</f>
        <v>CKaczki młode</v>
      </c>
      <c r="C653" s="433" t="s">
        <v>653</v>
      </c>
      <c r="D653" s="433" t="s">
        <v>623</v>
      </c>
      <c r="E653" s="433" t="s">
        <v>300</v>
      </c>
      <c r="F653" s="434" t="n">
        <v>3.37</v>
      </c>
      <c r="G653" s="434" t="n">
        <v>5.42</v>
      </c>
      <c r="I653" s="435"/>
    </row>
    <row r="654" customFormat="false" ht="16.5" hidden="true" customHeight="false" outlineLevel="0" collapsed="false">
      <c r="A654" s="433" t="s">
        <v>652</v>
      </c>
      <c r="B654" s="433" t="str">
        <f aca="false">Tabela_NS_S_OUT[[#This Row],[FADN_REG]]&amp;Tabela_NS_S_OUT[[#This Row],[NAZWA]]</f>
        <v>DKaczki młode</v>
      </c>
      <c r="C654" s="433" t="s">
        <v>653</v>
      </c>
      <c r="D654" s="433" t="s">
        <v>623</v>
      </c>
      <c r="E654" s="433" t="s">
        <v>301</v>
      </c>
      <c r="F654" s="434" t="n">
        <v>2.89</v>
      </c>
      <c r="G654" s="434" t="n">
        <v>16.91</v>
      </c>
      <c r="I654" s="435"/>
    </row>
    <row r="655" customFormat="false" ht="16.5" hidden="true" customHeight="false" outlineLevel="0" collapsed="false">
      <c r="A655" s="433" t="s">
        <v>654</v>
      </c>
      <c r="B655" s="433" t="str">
        <f aca="false">Tabela_NS_S_OUT[[#This Row],[FADN_REG]]&amp;Tabela_NS_S_OUT[[#This Row],[NAZWA]]</f>
        <v>AIndyki młode</v>
      </c>
      <c r="C655" s="433" t="s">
        <v>655</v>
      </c>
      <c r="D655" s="433" t="s">
        <v>623</v>
      </c>
      <c r="E655" s="433" t="s">
        <v>299</v>
      </c>
      <c r="F655" s="434" t="n">
        <v>9.66</v>
      </c>
      <c r="G655" s="434" t="n">
        <v>6.34</v>
      </c>
      <c r="I655" s="435"/>
    </row>
    <row r="656" customFormat="false" ht="16.5" hidden="true" customHeight="false" outlineLevel="0" collapsed="false">
      <c r="A656" s="433" t="s">
        <v>654</v>
      </c>
      <c r="B656" s="433" t="str">
        <f aca="false">Tabela_NS_S_OUT[[#This Row],[FADN_REG]]&amp;Tabela_NS_S_OUT[[#This Row],[NAZWA]]</f>
        <v>BIndyki młode</v>
      </c>
      <c r="C656" s="433" t="s">
        <v>655</v>
      </c>
      <c r="D656" s="433" t="s">
        <v>623</v>
      </c>
      <c r="E656" s="433" t="s">
        <v>3</v>
      </c>
      <c r="F656" s="434" t="n">
        <v>14.33</v>
      </c>
      <c r="G656" s="434" t="n">
        <v>6.64</v>
      </c>
      <c r="I656" s="435"/>
    </row>
    <row r="657" customFormat="false" ht="16.5" hidden="true" customHeight="false" outlineLevel="0" collapsed="false">
      <c r="A657" s="433" t="s">
        <v>654</v>
      </c>
      <c r="B657" s="433" t="str">
        <f aca="false">Tabela_NS_S_OUT[[#This Row],[FADN_REG]]&amp;Tabela_NS_S_OUT[[#This Row],[NAZWA]]</f>
        <v>CIndyki młode</v>
      </c>
      <c r="C657" s="433" t="s">
        <v>655</v>
      </c>
      <c r="D657" s="433" t="s">
        <v>623</v>
      </c>
      <c r="E657" s="433" t="s">
        <v>300</v>
      </c>
      <c r="F657" s="434" t="n">
        <v>12.43</v>
      </c>
      <c r="G657" s="434" t="n">
        <v>6.53</v>
      </c>
      <c r="I657" s="435"/>
    </row>
    <row r="658" customFormat="false" ht="16.5" hidden="true" customHeight="false" outlineLevel="0" collapsed="false">
      <c r="A658" s="433" t="s">
        <v>654</v>
      </c>
      <c r="B658" s="433" t="str">
        <f aca="false">Tabela_NS_S_OUT[[#This Row],[FADN_REG]]&amp;Tabela_NS_S_OUT[[#This Row],[NAZWA]]</f>
        <v>DIndyki młode</v>
      </c>
      <c r="C658" s="433" t="s">
        <v>655</v>
      </c>
      <c r="D658" s="433" t="s">
        <v>623</v>
      </c>
      <c r="E658" s="433" t="s">
        <v>301</v>
      </c>
      <c r="F658" s="434" t="n">
        <v>8.59</v>
      </c>
      <c r="G658" s="434" t="n">
        <v>6.03</v>
      </c>
      <c r="I658" s="435"/>
    </row>
    <row r="659" customFormat="false" ht="16.5" hidden="true" customHeight="false" outlineLevel="0" collapsed="false">
      <c r="A659" s="433" t="s">
        <v>656</v>
      </c>
      <c r="B659" s="433" t="str">
        <f aca="false">Tabela_NS_S_OUT[[#This Row],[FADN_REG]]&amp;Tabela_NS_S_OUT[[#This Row],[NAZWA]]</f>
        <v>AMleko krowie</v>
      </c>
      <c r="C659" s="433" t="s">
        <v>657</v>
      </c>
      <c r="D659" s="433" t="s">
        <v>658</v>
      </c>
      <c r="E659" s="433" t="s">
        <v>299</v>
      </c>
      <c r="F659" s="434" t="n">
        <v>52.43</v>
      </c>
      <c r="G659" s="434" t="n">
        <v>118.75</v>
      </c>
      <c r="I659" s="435"/>
    </row>
    <row r="660" customFormat="false" ht="16.5" hidden="true" customHeight="false" outlineLevel="0" collapsed="false">
      <c r="A660" s="433" t="s">
        <v>656</v>
      </c>
      <c r="B660" s="433" t="str">
        <f aca="false">Tabela_NS_S_OUT[[#This Row],[FADN_REG]]&amp;Tabela_NS_S_OUT[[#This Row],[NAZWA]]</f>
        <v>BMleko krowie</v>
      </c>
      <c r="C660" s="433" t="s">
        <v>657</v>
      </c>
      <c r="D660" s="433" t="s">
        <v>658</v>
      </c>
      <c r="E660" s="433" t="s">
        <v>3</v>
      </c>
      <c r="F660" s="434" t="n">
        <v>57.92</v>
      </c>
      <c r="G660" s="434" t="n">
        <v>119.79</v>
      </c>
      <c r="I660" s="435"/>
    </row>
    <row r="661" customFormat="false" ht="16.5" hidden="true" customHeight="false" outlineLevel="0" collapsed="false">
      <c r="A661" s="433" t="s">
        <v>656</v>
      </c>
      <c r="B661" s="433" t="str">
        <f aca="false">Tabela_NS_S_OUT[[#This Row],[FADN_REG]]&amp;Tabela_NS_S_OUT[[#This Row],[NAZWA]]</f>
        <v>CMleko krowie</v>
      </c>
      <c r="C661" s="433" t="s">
        <v>657</v>
      </c>
      <c r="D661" s="433" t="s">
        <v>658</v>
      </c>
      <c r="E661" s="433" t="s">
        <v>300</v>
      </c>
      <c r="F661" s="434" t="n">
        <v>54.73</v>
      </c>
      <c r="G661" s="434" t="n">
        <v>122.69</v>
      </c>
      <c r="I661" s="435"/>
    </row>
    <row r="662" customFormat="false" ht="16.5" hidden="true" customHeight="false" outlineLevel="0" collapsed="false">
      <c r="A662" s="433" t="s">
        <v>656</v>
      </c>
      <c r="B662" s="433" t="str">
        <f aca="false">Tabela_NS_S_OUT[[#This Row],[FADN_REG]]&amp;Tabela_NS_S_OUT[[#This Row],[NAZWA]]</f>
        <v>DMleko krowie</v>
      </c>
      <c r="C662" s="433" t="s">
        <v>657</v>
      </c>
      <c r="D662" s="433" t="s">
        <v>658</v>
      </c>
      <c r="E662" s="433" t="s">
        <v>301</v>
      </c>
      <c r="F662" s="434" t="n">
        <v>49.98</v>
      </c>
      <c r="G662" s="434" t="n">
        <v>121.97</v>
      </c>
      <c r="I662" s="435"/>
    </row>
    <row r="663" customFormat="false" ht="16.5" hidden="true" customHeight="false" outlineLevel="0" collapsed="false">
      <c r="A663" s="433" t="s">
        <v>659</v>
      </c>
      <c r="B663" s="433" t="str">
        <f aca="false">Tabela_NS_S_OUT[[#This Row],[FADN_REG]]&amp;Tabela_NS_S_OUT[[#This Row],[NAZWA]]</f>
        <v>AMleko owcze</v>
      </c>
      <c r="C663" s="433" t="s">
        <v>660</v>
      </c>
      <c r="D663" s="433" t="s">
        <v>658</v>
      </c>
      <c r="E663" s="433" t="s">
        <v>299</v>
      </c>
      <c r="F663" s="434" t="n">
        <v>0.4</v>
      </c>
      <c r="G663" s="434" t="n">
        <v>134.33</v>
      </c>
      <c r="I663" s="435"/>
    </row>
    <row r="664" customFormat="false" ht="16.5" hidden="true" customHeight="false" outlineLevel="0" collapsed="false">
      <c r="A664" s="433" t="s">
        <v>659</v>
      </c>
      <c r="B664" s="433" t="str">
        <f aca="false">Tabela_NS_S_OUT[[#This Row],[FADN_REG]]&amp;Tabela_NS_S_OUT[[#This Row],[NAZWA]]</f>
        <v>BMleko owcze</v>
      </c>
      <c r="C664" s="433" t="s">
        <v>660</v>
      </c>
      <c r="D664" s="433" t="s">
        <v>658</v>
      </c>
      <c r="E664" s="433" t="s">
        <v>3</v>
      </c>
      <c r="F664" s="434" t="n">
        <v>0.42</v>
      </c>
      <c r="G664" s="434" t="n">
        <v>134.33</v>
      </c>
      <c r="I664" s="435"/>
    </row>
    <row r="665" customFormat="false" ht="16.5" hidden="true" customHeight="false" outlineLevel="0" collapsed="false">
      <c r="A665" s="433" t="s">
        <v>659</v>
      </c>
      <c r="B665" s="433" t="str">
        <f aca="false">Tabela_NS_S_OUT[[#This Row],[FADN_REG]]&amp;Tabela_NS_S_OUT[[#This Row],[NAZWA]]</f>
        <v>CMleko owcze</v>
      </c>
      <c r="C665" s="433" t="s">
        <v>660</v>
      </c>
      <c r="D665" s="433" t="s">
        <v>658</v>
      </c>
      <c r="E665" s="433" t="s">
        <v>300</v>
      </c>
      <c r="F665" s="434" t="n">
        <v>0.28</v>
      </c>
      <c r="G665" s="434" t="n">
        <v>134.33</v>
      </c>
      <c r="I665" s="435"/>
    </row>
    <row r="666" customFormat="false" ht="16.5" hidden="true" customHeight="false" outlineLevel="0" collapsed="false">
      <c r="A666" s="433" t="s">
        <v>659</v>
      </c>
      <c r="B666" s="433" t="str">
        <f aca="false">Tabela_NS_S_OUT[[#This Row],[FADN_REG]]&amp;Tabela_NS_S_OUT[[#This Row],[NAZWA]]</f>
        <v>DMleko owcze</v>
      </c>
      <c r="C666" s="433" t="s">
        <v>660</v>
      </c>
      <c r="D666" s="433" t="s">
        <v>658</v>
      </c>
      <c r="E666" s="433" t="s">
        <v>301</v>
      </c>
      <c r="F666" s="434" t="n">
        <v>0.31</v>
      </c>
      <c r="G666" s="434" t="n">
        <v>133.67</v>
      </c>
      <c r="I666" s="435"/>
    </row>
    <row r="667" customFormat="false" ht="16.5" hidden="true" customHeight="false" outlineLevel="0" collapsed="false">
      <c r="A667" s="433" t="s">
        <v>661</v>
      </c>
      <c r="B667" s="433" t="str">
        <f aca="false">Tabela_NS_S_OUT[[#This Row],[FADN_REG]]&amp;Tabela_NS_S_OUT[[#This Row],[NAZWA]]</f>
        <v>AMleko kozie</v>
      </c>
      <c r="C667" s="433" t="s">
        <v>662</v>
      </c>
      <c r="D667" s="433" t="s">
        <v>658</v>
      </c>
      <c r="E667" s="433" t="s">
        <v>299</v>
      </c>
      <c r="F667" s="434" t="n">
        <v>1.43</v>
      </c>
      <c r="G667" s="434" t="n">
        <v>267.5</v>
      </c>
      <c r="I667" s="435"/>
    </row>
    <row r="668" customFormat="false" ht="16.5" hidden="true" customHeight="false" outlineLevel="0" collapsed="false">
      <c r="A668" s="433" t="s">
        <v>661</v>
      </c>
      <c r="B668" s="433" t="str">
        <f aca="false">Tabela_NS_S_OUT[[#This Row],[FADN_REG]]&amp;Tabela_NS_S_OUT[[#This Row],[NAZWA]]</f>
        <v>BMleko kozie</v>
      </c>
      <c r="C668" s="433" t="s">
        <v>662</v>
      </c>
      <c r="D668" s="433" t="s">
        <v>658</v>
      </c>
      <c r="E668" s="433" t="s">
        <v>3</v>
      </c>
      <c r="F668" s="434" t="n">
        <v>4.27</v>
      </c>
      <c r="G668" s="434" t="n">
        <v>242.81</v>
      </c>
      <c r="I668" s="435"/>
    </row>
    <row r="669" customFormat="false" ht="16.5" hidden="true" customHeight="false" outlineLevel="0" collapsed="false">
      <c r="A669" s="433" t="s">
        <v>661</v>
      </c>
      <c r="B669" s="433" t="str">
        <f aca="false">Tabela_NS_S_OUT[[#This Row],[FADN_REG]]&amp;Tabela_NS_S_OUT[[#This Row],[NAZWA]]</f>
        <v>CMleko kozie</v>
      </c>
      <c r="C669" s="433" t="s">
        <v>662</v>
      </c>
      <c r="D669" s="433" t="s">
        <v>658</v>
      </c>
      <c r="E669" s="433" t="s">
        <v>300</v>
      </c>
      <c r="F669" s="434" t="n">
        <v>3.5</v>
      </c>
      <c r="G669" s="434" t="n">
        <v>267.5</v>
      </c>
      <c r="I669" s="435"/>
    </row>
    <row r="670" customFormat="false" ht="16.5" hidden="true" customHeight="false" outlineLevel="0" collapsed="false">
      <c r="A670" s="433" t="s">
        <v>661</v>
      </c>
      <c r="B670" s="433" t="str">
        <f aca="false">Tabela_NS_S_OUT[[#This Row],[FADN_REG]]&amp;Tabela_NS_S_OUT[[#This Row],[NAZWA]]</f>
        <v>DMleko kozie</v>
      </c>
      <c r="C670" s="433" t="s">
        <v>662</v>
      </c>
      <c r="D670" s="433" t="s">
        <v>658</v>
      </c>
      <c r="E670" s="433" t="s">
        <v>301</v>
      </c>
      <c r="F670" s="434" t="n">
        <v>3.59</v>
      </c>
      <c r="G670" s="434" t="n">
        <v>267.5</v>
      </c>
      <c r="I670" s="435"/>
    </row>
    <row r="671" customFormat="false" ht="16.5" hidden="true" customHeight="false" outlineLevel="0" collapsed="false">
      <c r="A671" s="433" t="s">
        <v>663</v>
      </c>
      <c r="B671" s="433" t="str">
        <f aca="false">Tabela_NS_S_OUT[[#This Row],[FADN_REG]]&amp;Tabela_NS_S_OUT[[#This Row],[NAZWA]]</f>
        <v>AJaja wylęgowe kurze</v>
      </c>
      <c r="C671" s="433" t="s">
        <v>664</v>
      </c>
      <c r="D671" s="433" t="s">
        <v>665</v>
      </c>
      <c r="E671" s="433" t="s">
        <v>299</v>
      </c>
      <c r="F671" s="434" t="n">
        <v>0.19</v>
      </c>
      <c r="G671" s="434" t="n">
        <v>761.92</v>
      </c>
      <c r="I671" s="435"/>
    </row>
    <row r="672" customFormat="false" ht="16.5" hidden="true" customHeight="false" outlineLevel="0" collapsed="false">
      <c r="A672" s="433" t="s">
        <v>663</v>
      </c>
      <c r="B672" s="433" t="str">
        <f aca="false">Tabela_NS_S_OUT[[#This Row],[FADN_REG]]&amp;Tabela_NS_S_OUT[[#This Row],[NAZWA]]</f>
        <v>BJaja wylęgowe kurze</v>
      </c>
      <c r="C672" s="433" t="s">
        <v>664</v>
      </c>
      <c r="D672" s="433" t="s">
        <v>665</v>
      </c>
      <c r="E672" s="433" t="s">
        <v>3</v>
      </c>
      <c r="F672" s="434" t="n">
        <v>0.2</v>
      </c>
      <c r="G672" s="434" t="n">
        <v>815.57</v>
      </c>
      <c r="I672" s="435"/>
    </row>
    <row r="673" customFormat="false" ht="16.5" hidden="true" customHeight="false" outlineLevel="0" collapsed="false">
      <c r="A673" s="433" t="s">
        <v>663</v>
      </c>
      <c r="B673" s="433" t="str">
        <f aca="false">Tabela_NS_S_OUT[[#This Row],[FADN_REG]]&amp;Tabela_NS_S_OUT[[#This Row],[NAZWA]]</f>
        <v>CJaja wylęgowe kurze</v>
      </c>
      <c r="C673" s="433" t="s">
        <v>664</v>
      </c>
      <c r="D673" s="433" t="s">
        <v>665</v>
      </c>
      <c r="E673" s="433" t="s">
        <v>300</v>
      </c>
      <c r="F673" s="434" t="n">
        <v>0.2</v>
      </c>
      <c r="G673" s="434" t="n">
        <v>754.43</v>
      </c>
      <c r="I673" s="435"/>
    </row>
    <row r="674" customFormat="false" ht="16.5" hidden="true" customHeight="false" outlineLevel="0" collapsed="false">
      <c r="A674" s="433" t="s">
        <v>663</v>
      </c>
      <c r="B674" s="433" t="str">
        <f aca="false">Tabela_NS_S_OUT[[#This Row],[FADN_REG]]&amp;Tabela_NS_S_OUT[[#This Row],[NAZWA]]</f>
        <v>DJaja wylęgowe kurze</v>
      </c>
      <c r="C674" s="433" t="s">
        <v>664</v>
      </c>
      <c r="D674" s="433" t="s">
        <v>665</v>
      </c>
      <c r="E674" s="433" t="s">
        <v>301</v>
      </c>
      <c r="F674" s="434" t="n">
        <v>0.07</v>
      </c>
      <c r="G674" s="434" t="n">
        <v>810.79</v>
      </c>
      <c r="I674" s="435"/>
    </row>
    <row r="675" customFormat="false" ht="16.5" hidden="true" customHeight="false" outlineLevel="0" collapsed="false">
      <c r="A675" s="433" t="s">
        <v>666</v>
      </c>
      <c r="B675" s="433" t="str">
        <f aca="false">Tabela_NS_S_OUT[[#This Row],[FADN_REG]]&amp;Tabela_NS_S_OUT[[#This Row],[NAZWA]]</f>
        <v>AJaja wylęgowe pozostałe</v>
      </c>
      <c r="C675" s="433" t="s">
        <v>667</v>
      </c>
      <c r="D675" s="433" t="s">
        <v>665</v>
      </c>
      <c r="E675" s="433" t="s">
        <v>299</v>
      </c>
      <c r="F675" s="434" t="n">
        <v>0.03</v>
      </c>
      <c r="G675" s="434" t="n">
        <v>2500.45</v>
      </c>
      <c r="I675" s="435"/>
    </row>
    <row r="676" customFormat="false" ht="16.5" hidden="true" customHeight="false" outlineLevel="0" collapsed="false">
      <c r="A676" s="433" t="s">
        <v>666</v>
      </c>
      <c r="B676" s="433" t="str">
        <f aca="false">Tabela_NS_S_OUT[[#This Row],[FADN_REG]]&amp;Tabela_NS_S_OUT[[#This Row],[NAZWA]]</f>
        <v>BJaja wylęgowe pozostałe</v>
      </c>
      <c r="C676" s="433" t="s">
        <v>667</v>
      </c>
      <c r="D676" s="433" t="s">
        <v>665</v>
      </c>
      <c r="E676" s="433" t="s">
        <v>3</v>
      </c>
      <c r="F676" s="434" t="n">
        <v>0.05</v>
      </c>
      <c r="G676" s="434" t="n">
        <v>2211.09</v>
      </c>
      <c r="I676" s="435"/>
    </row>
    <row r="677" customFormat="false" ht="16.5" hidden="true" customHeight="false" outlineLevel="0" collapsed="false">
      <c r="A677" s="433" t="s">
        <v>666</v>
      </c>
      <c r="B677" s="433" t="str">
        <f aca="false">Tabela_NS_S_OUT[[#This Row],[FADN_REG]]&amp;Tabela_NS_S_OUT[[#This Row],[NAZWA]]</f>
        <v>CJaja wylęgowe pozostałe</v>
      </c>
      <c r="C677" s="433" t="s">
        <v>667</v>
      </c>
      <c r="D677" s="433" t="s">
        <v>665</v>
      </c>
      <c r="E677" s="433" t="s">
        <v>300</v>
      </c>
      <c r="F677" s="434" t="n">
        <v>0.04</v>
      </c>
      <c r="G677" s="434" t="n">
        <v>2500.45</v>
      </c>
      <c r="I677" s="435"/>
    </row>
    <row r="678" customFormat="false" ht="16.5" hidden="true" customHeight="false" outlineLevel="0" collapsed="false">
      <c r="A678" s="433" t="s">
        <v>666</v>
      </c>
      <c r="B678" s="433" t="str">
        <f aca="false">Tabela_NS_S_OUT[[#This Row],[FADN_REG]]&amp;Tabela_NS_S_OUT[[#This Row],[NAZWA]]</f>
        <v>DJaja wylęgowe pozostałe</v>
      </c>
      <c r="C678" s="433" t="s">
        <v>667</v>
      </c>
      <c r="D678" s="433" t="s">
        <v>665</v>
      </c>
      <c r="E678" s="433" t="s">
        <v>301</v>
      </c>
      <c r="F678" s="434" t="n">
        <v>0.04</v>
      </c>
      <c r="G678" s="434" t="n">
        <v>2500.45</v>
      </c>
      <c r="I678" s="435"/>
    </row>
    <row r="679" customFormat="false" ht="16.5" hidden="true" customHeight="false" outlineLevel="0" collapsed="false">
      <c r="A679" s="433" t="s">
        <v>668</v>
      </c>
      <c r="B679" s="433" t="str">
        <f aca="false">Tabela_NS_S_OUT[[#This Row],[FADN_REG]]&amp;Tabela_NS_S_OUT[[#This Row],[NAZWA]]</f>
        <v>AJaja konsumpcyjne kurze</v>
      </c>
      <c r="C679" s="433" t="s">
        <v>669</v>
      </c>
      <c r="D679" s="433" t="s">
        <v>665</v>
      </c>
      <c r="E679" s="433" t="s">
        <v>299</v>
      </c>
      <c r="F679" s="434" t="n">
        <v>0.22</v>
      </c>
      <c r="G679" s="434" t="n">
        <v>607.54</v>
      </c>
      <c r="I679" s="435"/>
    </row>
    <row r="680" customFormat="false" ht="16.5" hidden="true" customHeight="false" outlineLevel="0" collapsed="false">
      <c r="A680" s="433" t="s">
        <v>668</v>
      </c>
      <c r="B680" s="433" t="str">
        <f aca="false">Tabela_NS_S_OUT[[#This Row],[FADN_REG]]&amp;Tabela_NS_S_OUT[[#This Row],[NAZWA]]</f>
        <v>BJaja konsumpcyjne kurze</v>
      </c>
      <c r="C680" s="433" t="s">
        <v>669</v>
      </c>
      <c r="D680" s="433" t="s">
        <v>665</v>
      </c>
      <c r="E680" s="433" t="s">
        <v>3</v>
      </c>
      <c r="F680" s="434" t="n">
        <v>0.13</v>
      </c>
      <c r="G680" s="434" t="n">
        <v>537.36</v>
      </c>
      <c r="I680" s="435"/>
    </row>
    <row r="681" customFormat="false" ht="16.5" hidden="true" customHeight="false" outlineLevel="0" collapsed="false">
      <c r="A681" s="433" t="s">
        <v>668</v>
      </c>
      <c r="B681" s="433" t="str">
        <f aca="false">Tabela_NS_S_OUT[[#This Row],[FADN_REG]]&amp;Tabela_NS_S_OUT[[#This Row],[NAZWA]]</f>
        <v>CJaja konsumpcyjne kurze</v>
      </c>
      <c r="C681" s="433" t="s">
        <v>669</v>
      </c>
      <c r="D681" s="433" t="s">
        <v>665</v>
      </c>
      <c r="E681" s="433" t="s">
        <v>300</v>
      </c>
      <c r="F681" s="434" t="n">
        <v>0.18</v>
      </c>
      <c r="G681" s="434" t="n">
        <v>490.4</v>
      </c>
      <c r="I681" s="435"/>
    </row>
    <row r="682" customFormat="false" ht="16.5" hidden="true" customHeight="false" outlineLevel="0" collapsed="false">
      <c r="A682" s="433" t="s">
        <v>668</v>
      </c>
      <c r="B682" s="433" t="str">
        <f aca="false">Tabela_NS_S_OUT[[#This Row],[FADN_REG]]&amp;Tabela_NS_S_OUT[[#This Row],[NAZWA]]</f>
        <v>DJaja konsumpcyjne kurze</v>
      </c>
      <c r="C682" s="433" t="s">
        <v>669</v>
      </c>
      <c r="D682" s="433" t="s">
        <v>665</v>
      </c>
      <c r="E682" s="433" t="s">
        <v>301</v>
      </c>
      <c r="F682" s="434" t="n">
        <v>0.18</v>
      </c>
      <c r="G682" s="434" t="n">
        <v>381.8</v>
      </c>
      <c r="I682" s="435"/>
    </row>
    <row r="683" customFormat="false" ht="16.5" hidden="true" customHeight="false" outlineLevel="0" collapsed="false">
      <c r="A683" s="433" t="s">
        <v>670</v>
      </c>
      <c r="B683" s="433" t="str">
        <f aca="false">Tabela_NS_S_OUT[[#This Row],[FADN_REG]]&amp;Tabela_NS_S_OUT[[#This Row],[NAZWA]]</f>
        <v>AWełna surowa i przetworzona owcza</v>
      </c>
      <c r="C683" s="433" t="s">
        <v>671</v>
      </c>
      <c r="D683" s="433" t="s">
        <v>327</v>
      </c>
      <c r="E683" s="433" t="s">
        <v>299</v>
      </c>
      <c r="F683" s="434" t="n">
        <v>0.04</v>
      </c>
      <c r="G683" s="434" t="n">
        <v>303.91</v>
      </c>
      <c r="I683" s="435"/>
    </row>
    <row r="684" customFormat="false" ht="16.5" hidden="true" customHeight="false" outlineLevel="0" collapsed="false">
      <c r="A684" s="433" t="s">
        <v>670</v>
      </c>
      <c r="B684" s="433" t="str">
        <f aca="false">Tabela_NS_S_OUT[[#This Row],[FADN_REG]]&amp;Tabela_NS_S_OUT[[#This Row],[NAZWA]]</f>
        <v>BWełna surowa i przetworzona owcza</v>
      </c>
      <c r="C684" s="433" t="s">
        <v>671</v>
      </c>
      <c r="D684" s="433" t="s">
        <v>327</v>
      </c>
      <c r="E684" s="433" t="s">
        <v>3</v>
      </c>
      <c r="F684" s="434" t="n">
        <v>0.05</v>
      </c>
      <c r="G684" s="434" t="n">
        <v>319.9</v>
      </c>
      <c r="I684" s="435"/>
    </row>
    <row r="685" customFormat="false" ht="16.5" hidden="true" customHeight="false" outlineLevel="0" collapsed="false">
      <c r="A685" s="433" t="s">
        <v>670</v>
      </c>
      <c r="B685" s="433" t="str">
        <f aca="false">Tabela_NS_S_OUT[[#This Row],[FADN_REG]]&amp;Tabela_NS_S_OUT[[#This Row],[NAZWA]]</f>
        <v>CWełna surowa i przetworzona owcza</v>
      </c>
      <c r="C685" s="433" t="s">
        <v>671</v>
      </c>
      <c r="D685" s="433" t="s">
        <v>327</v>
      </c>
      <c r="E685" s="433" t="s">
        <v>300</v>
      </c>
      <c r="F685" s="434" t="n">
        <v>0.04</v>
      </c>
      <c r="G685" s="434" t="n">
        <v>274.81</v>
      </c>
      <c r="I685" s="435"/>
    </row>
    <row r="686" customFormat="false" ht="16.5" hidden="true" customHeight="false" outlineLevel="0" collapsed="false">
      <c r="A686" s="433" t="s">
        <v>670</v>
      </c>
      <c r="B686" s="433" t="str">
        <f aca="false">Tabela_NS_S_OUT[[#This Row],[FADN_REG]]&amp;Tabela_NS_S_OUT[[#This Row],[NAZWA]]</f>
        <v>DWełna surowa i przetworzona owcza</v>
      </c>
      <c r="C686" s="433" t="s">
        <v>671</v>
      </c>
      <c r="D686" s="433" t="s">
        <v>327</v>
      </c>
      <c r="E686" s="433" t="s">
        <v>301</v>
      </c>
      <c r="F686" s="434" t="n">
        <v>0.04</v>
      </c>
      <c r="G686" s="434" t="n">
        <v>219.19</v>
      </c>
      <c r="I686" s="435"/>
    </row>
    <row r="687" customFormat="false" ht="16.5" hidden="true" customHeight="false" outlineLevel="0" collapsed="false">
      <c r="A687" s="433" t="s">
        <v>672</v>
      </c>
      <c r="B687" s="433" t="str">
        <f aca="false">Tabela_NS_S_OUT[[#This Row],[FADN_REG]]&amp;Tabela_NS_S_OUT[[#This Row],[NAZWA]]</f>
        <v>AMiód pszczeli</v>
      </c>
      <c r="C687" s="433" t="s">
        <v>673</v>
      </c>
      <c r="D687" s="433" t="s">
        <v>623</v>
      </c>
      <c r="E687" s="433" t="s">
        <v>299</v>
      </c>
      <c r="F687" s="434" t="n">
        <v>15.04</v>
      </c>
      <c r="G687" s="434" t="n">
        <v>22.96</v>
      </c>
      <c r="I687" s="435"/>
    </row>
    <row r="688" customFormat="false" ht="16.5" hidden="true" customHeight="false" outlineLevel="0" collapsed="false">
      <c r="A688" s="433" t="s">
        <v>672</v>
      </c>
      <c r="B688" s="433" t="str">
        <f aca="false">Tabela_NS_S_OUT[[#This Row],[FADN_REG]]&amp;Tabela_NS_S_OUT[[#This Row],[NAZWA]]</f>
        <v>BMiód pszczeli</v>
      </c>
      <c r="C688" s="433" t="s">
        <v>673</v>
      </c>
      <c r="D688" s="433" t="s">
        <v>623</v>
      </c>
      <c r="E688" s="433" t="s">
        <v>3</v>
      </c>
      <c r="F688" s="434" t="n">
        <v>16.82</v>
      </c>
      <c r="G688" s="434" t="n">
        <v>16.6</v>
      </c>
      <c r="I688" s="435"/>
    </row>
    <row r="689" customFormat="false" ht="16.5" hidden="true" customHeight="false" outlineLevel="0" collapsed="false">
      <c r="A689" s="433" t="s">
        <v>672</v>
      </c>
      <c r="B689" s="433" t="str">
        <f aca="false">Tabela_NS_S_OUT[[#This Row],[FADN_REG]]&amp;Tabela_NS_S_OUT[[#This Row],[NAZWA]]</f>
        <v>CMiód pszczeli</v>
      </c>
      <c r="C689" s="433" t="s">
        <v>673</v>
      </c>
      <c r="D689" s="433" t="s">
        <v>623</v>
      </c>
      <c r="E689" s="433" t="s">
        <v>300</v>
      </c>
      <c r="F689" s="434" t="n">
        <v>14.21</v>
      </c>
      <c r="G689" s="434" t="n">
        <v>18.33</v>
      </c>
      <c r="I689" s="435"/>
    </row>
    <row r="690" customFormat="false" ht="16.5" hidden="true" customHeight="false" outlineLevel="0" collapsed="false">
      <c r="A690" s="433" t="s">
        <v>672</v>
      </c>
      <c r="B690" s="433" t="str">
        <f aca="false">Tabela_NS_S_OUT[[#This Row],[FADN_REG]]&amp;Tabela_NS_S_OUT[[#This Row],[NAZWA]]</f>
        <v>DMiód pszczeli</v>
      </c>
      <c r="C690" s="433" t="s">
        <v>673</v>
      </c>
      <c r="D690" s="433" t="s">
        <v>623</v>
      </c>
      <c r="E690" s="433" t="s">
        <v>301</v>
      </c>
      <c r="F690" s="434" t="n">
        <v>13.74</v>
      </c>
      <c r="G690" s="434" t="n">
        <v>21.37</v>
      </c>
      <c r="I690" s="435"/>
    </row>
    <row r="691" customFormat="false" ht="16.5" hidden="true" customHeight="false" outlineLevel="0" collapsed="false">
      <c r="A691" s="433" t="s">
        <v>674</v>
      </c>
      <c r="B691" s="433" t="str">
        <f aca="false">Tabela_NS_S_OUT[[#This Row],[FADN_REG]]&amp;Tabela_NS_S_OUT[[#This Row],[NAZWA]]</f>
        <v>APozostałe produkty pszczelarskie</v>
      </c>
      <c r="C691" s="433" t="s">
        <v>675</v>
      </c>
      <c r="D691" s="433" t="s">
        <v>623</v>
      </c>
      <c r="E691" s="433" t="s">
        <v>299</v>
      </c>
      <c r="F691" s="434" t="n">
        <v>0.77</v>
      </c>
      <c r="G691" s="434" t="n">
        <v>38.47</v>
      </c>
      <c r="I691" s="435"/>
    </row>
    <row r="692" customFormat="false" ht="16.5" hidden="true" customHeight="false" outlineLevel="0" collapsed="false">
      <c r="A692" s="433" t="s">
        <v>674</v>
      </c>
      <c r="B692" s="433" t="str">
        <f aca="false">Tabela_NS_S_OUT[[#This Row],[FADN_REG]]&amp;Tabela_NS_S_OUT[[#This Row],[NAZWA]]</f>
        <v>BPozostałe produkty pszczelarskie</v>
      </c>
      <c r="C692" s="433" t="s">
        <v>675</v>
      </c>
      <c r="D692" s="433" t="s">
        <v>623</v>
      </c>
      <c r="E692" s="433" t="s">
        <v>3</v>
      </c>
      <c r="F692" s="434" t="n">
        <v>1.06</v>
      </c>
      <c r="G692" s="434" t="n">
        <v>45.32</v>
      </c>
      <c r="I692" s="435"/>
    </row>
    <row r="693" customFormat="false" ht="16.5" hidden="true" customHeight="false" outlineLevel="0" collapsed="false">
      <c r="A693" s="433" t="s">
        <v>674</v>
      </c>
      <c r="B693" s="433" t="str">
        <f aca="false">Tabela_NS_S_OUT[[#This Row],[FADN_REG]]&amp;Tabela_NS_S_OUT[[#This Row],[NAZWA]]</f>
        <v>CPozostałe produkty pszczelarskie</v>
      </c>
      <c r="C693" s="433" t="s">
        <v>675</v>
      </c>
      <c r="D693" s="433" t="s">
        <v>623</v>
      </c>
      <c r="E693" s="433" t="s">
        <v>300</v>
      </c>
      <c r="F693" s="434" t="n">
        <v>0.8</v>
      </c>
      <c r="G693" s="434" t="n">
        <v>23.25</v>
      </c>
      <c r="I693" s="435"/>
    </row>
    <row r="694" customFormat="false" ht="16.5" hidden="true" customHeight="false" outlineLevel="0" collapsed="false">
      <c r="A694" s="433" t="s">
        <v>674</v>
      </c>
      <c r="B694" s="433" t="str">
        <f aca="false">Tabela_NS_S_OUT[[#This Row],[FADN_REG]]&amp;Tabela_NS_S_OUT[[#This Row],[NAZWA]]</f>
        <v>DPozostałe produkty pszczelarskie</v>
      </c>
      <c r="C694" s="433" t="s">
        <v>675</v>
      </c>
      <c r="D694" s="433" t="s">
        <v>623</v>
      </c>
      <c r="E694" s="433" t="s">
        <v>301</v>
      </c>
      <c r="F694" s="434" t="n">
        <v>0.68</v>
      </c>
      <c r="G694" s="434" t="n">
        <v>31.12</v>
      </c>
      <c r="I694" s="435"/>
    </row>
  </sheetData>
  <sheetProtection sheet="true" objects="true" scenarios="true"/>
  <dataValidations count="1">
    <dataValidation allowBlank="true" operator="between" showDropDown="false" showErrorMessage="true" showInputMessage="true" sqref="K182 K184:K194" type="list">
      <formula1>$K$185:$K$194</formula1>
      <formula2>0</formula2>
    </dataValidation>
  </dataValidations>
  <printOptions headings="false" gridLines="false" gridLinesSet="true" horizontalCentered="false" verticalCentered="false"/>
  <pageMargins left="0.708333333333333" right="0.708333333333333" top="0.747916666666667" bottom="0.748611111111111" header="0.511805555555555" footer="0.315277777777778"/>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&amp;C&amp;P</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3</TotalTime>
  <Application>LibreOffice/5.2.3.3$Windows_x86 LibreOffice_project/d54a8868f08a7b39642414cf2c8ef2f228f780cf</Application>
  <Company>MRiRW</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2016-06-20T10:50:21Z</dcterms:created>
  <dc:creator>Sidoruk-Gruchała Sylwia</dc:creator>
  <dc:description/>
  <dc:language>pl-PL</dc:language>
  <cp:lastModifiedBy/>
  <cp:lastPrinted>2017-05-25T14:20:16Z</cp:lastPrinted>
  <dcterms:modified xsi:type="dcterms:W3CDTF">2017-06-23T09:24:27Z</dcterms:modified>
  <cp:revision>3</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MRiRW</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