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48" activeTab="4"/>
  </bookViews>
  <sheets>
    <sheet name="TYTUŁ" sheetId="1" r:id="rId1"/>
    <sheet name="SPIS TABEL" sheetId="2" r:id="rId2"/>
    <sheet name="TABLICA 1  " sheetId="3" r:id="rId3"/>
    <sheet name="TABLICA 2" sheetId="4" r:id="rId4"/>
    <sheet name="TABLICA 3" sheetId="5" r:id="rId5"/>
    <sheet name="TABLICA 4" sheetId="6" r:id="rId6"/>
    <sheet name="TABLICA 5" sheetId="7" r:id="rId7"/>
    <sheet name="TABLICA 6" sheetId="8" r:id="rId8"/>
    <sheet name="TABLICA 7" sheetId="9" r:id="rId9"/>
  </sheets>
  <externalReferences>
    <externalReference r:id="rId12"/>
    <externalReference r:id="rId13"/>
  </externalReferences>
  <definedNames>
    <definedName name="Excel_BuiltIn__FilterDatabase" localSheetId="5">'TABLICA 4'!$A$10:$H$10</definedName>
    <definedName name="Excel_BuiltIn__FilterDatabase" localSheetId="6">'TABLICA 5'!$A$4:$J$112</definedName>
    <definedName name="Excel_BuiltIn__FilterDatabase" localSheetId="8">'TABLICA 7'!$A$5:$K$9</definedName>
    <definedName name="Excel_BuiltIn_Print_Area" localSheetId="6">'TABLICA 5'!$A$1:$J$112</definedName>
    <definedName name="_xlnm.Print_Area" localSheetId="2">'TABLICA 1  '!$A$1:$G$15</definedName>
    <definedName name="_xlnm.Print_Area" localSheetId="3">'TABLICA 2'!$A$1:$J$29</definedName>
    <definedName name="_xlnm.Print_Area" localSheetId="6">'TABLICA 5'!$A$1:$J$113</definedName>
    <definedName name="_xlnm.Print_Area" localSheetId="7">'TABLICA 6'!$A$1:$F$27</definedName>
    <definedName name="_xlnm.Print_Area" localSheetId="8">'TABLICA 7'!$A$1:$L$9</definedName>
    <definedName name="Print_Area_MI" localSheetId="5">#REF!</definedName>
    <definedName name="Print_Area_MI" localSheetId="6">#REF!</definedName>
    <definedName name="Print_Area_MI">#REF!</definedName>
    <definedName name="Print_Titles_MI" localSheetId="5">#REF!</definedName>
    <definedName name="Print_Titles_MI" localSheetId="6">'TABLICA 5'!$1:$11</definedName>
    <definedName name="Print_Titles_MI">#REF!</definedName>
    <definedName name="Programy">#REF!</definedName>
    <definedName name="_xlnm.Print_Titles" localSheetId="6">'TABLICA 5'!$1:$11</definedName>
    <definedName name="_xlnm.Print_Titles" localSheetId="8">'TABLICA 7'!$1:$7</definedName>
    <definedName name="Ver2" localSheetId="5">#REF!</definedName>
    <definedName name="Ver2" localSheetId="6">#REF!</definedName>
    <definedName name="Ver2">#REF!</definedName>
  </definedNames>
  <calcPr fullCalcOnLoad="1"/>
</workbook>
</file>

<file path=xl/sharedStrings.xml><?xml version="1.0" encoding="utf-8"?>
<sst xmlns="http://schemas.openxmlformats.org/spreadsheetml/2006/main" count="528" uniqueCount="240">
  <si>
    <t>WIELKOPOLSKI URZĄD WOJEWÓDZKI</t>
  </si>
  <si>
    <t>Wydział Finansów i Budżetu</t>
  </si>
  <si>
    <t xml:space="preserve"> </t>
  </si>
  <si>
    <t>SPRAWOZDANIE  Z  WYKONANIA  BUDŻETU  PAŃSTWA I BUDŻETU ŚRODKÓW EUROPEJSKICH</t>
  </si>
  <si>
    <t xml:space="preserve"> W CZĘŚCI 85/30 - WOJEWÓDZTWO WIELKOPOLSKIE</t>
  </si>
  <si>
    <t>Tablica    1</t>
  </si>
  <si>
    <t>ZESTAWIENIE  OGÓLNE  Z  WYKONANIA  BUDŻETU  PAŃSTWA W CZĘŚCI 85/30 WOJEWÓDZTWO WIELKOPOLSKIE</t>
  </si>
  <si>
    <t>Tablica    2</t>
  </si>
  <si>
    <t>DOCHODY  BUDŻETU  PAŃSTWA W CZĘŚCI 85/30 WOJEWÓDZTWO WIELKOPOLSKIE - WEDŁUG DZIAŁÓW</t>
  </si>
  <si>
    <t>Tablica    3</t>
  </si>
  <si>
    <t>Tablica    4</t>
  </si>
  <si>
    <t>WYDATKI   BUDŻETU   PAŃSTWA W CZĘŚCI 85/30 WOJEWÓDZTWO WIELKOPOLSKIE - WEDŁUG GRUP EKONOMICZNYCH</t>
  </si>
  <si>
    <t>Tablica    5</t>
  </si>
  <si>
    <t>WYDATKI   BUDŻETU   PAŃSTWA W CZĘŚCI 85/30 WOJEWÓDZTWO WIELKOPOLSKIE - WEDŁUG DZIAŁÓW</t>
  </si>
  <si>
    <t>Tablica    6</t>
  </si>
  <si>
    <t>Tablica    7</t>
  </si>
  <si>
    <t>WYDATKI  BUDŻETU  ŚRODKÓW  EUROPEJSKICH  W CZĘŚCI 85/30 WOJEWÓDZTWO WIELKOPOLSKIE</t>
  </si>
  <si>
    <t>Tablica  1</t>
  </si>
  <si>
    <t>w tys. zł</t>
  </si>
  <si>
    <t>Wyszczególnienie</t>
  </si>
  <si>
    <t>Ustawa budżetowa na 2019 rok</t>
  </si>
  <si>
    <t>Wykonanie</t>
  </si>
  <si>
    <t>Wskaźnik</t>
  </si>
  <si>
    <t>I - III</t>
  </si>
  <si>
    <t>I - VI</t>
  </si>
  <si>
    <t>1</t>
  </si>
  <si>
    <t>I.     DOCHODY</t>
  </si>
  <si>
    <t>II.    WYDATKI</t>
  </si>
  <si>
    <t xml:space="preserve">       1. Wydatki bieżące</t>
  </si>
  <si>
    <t xml:space="preserve">       2. Wydatki majątkowe</t>
  </si>
  <si>
    <t>III.   BUDŻET ŚRODKÓW EUROPEJSKICH</t>
  </si>
  <si>
    <t>0</t>
  </si>
  <si>
    <t>Tablica  2</t>
  </si>
  <si>
    <t>DOCHODY  BUDŻETU  PAŃSTWA W CZĘŚCI 85/30 WOJEWÓDZTWO WIELKOPOLSKIE</t>
  </si>
  <si>
    <t xml:space="preserve">WEDŁUG DZIAŁÓW </t>
  </si>
  <si>
    <r>
      <rPr>
        <b/>
        <sz val="12"/>
        <rFont val="Arial CE"/>
        <family val="2"/>
      </rPr>
      <t xml:space="preserve">Wykonanie </t>
    </r>
    <r>
      <rPr>
        <sz val="12"/>
        <rFont val="Arial CE"/>
        <family val="2"/>
      </rPr>
      <t xml:space="preserve"> (w tys. zł)</t>
    </r>
  </si>
  <si>
    <t>I – III</t>
  </si>
  <si>
    <t>I – VI</t>
  </si>
  <si>
    <t>6:3</t>
  </si>
  <si>
    <t xml:space="preserve">D O C H O D Y   O G Ó Ł E M   </t>
  </si>
  <si>
    <t>z tego:</t>
  </si>
  <si>
    <t>010 - Rolnictwo i łowiectwo</t>
  </si>
  <si>
    <t>050 - Rybołówstwo i rybactwo</t>
  </si>
  <si>
    <t>500 - Handel</t>
  </si>
  <si>
    <t>600 - Transport i łączność</t>
  </si>
  <si>
    <t>700 - Gospodarka mieszkaniowa</t>
  </si>
  <si>
    <t>710 - Działalność usługowa</t>
  </si>
  <si>
    <t>750 - Administracja publiczna</t>
  </si>
  <si>
    <t>754 - Bezpieczeństwo publiczne i ochrona przeciwpożarowa</t>
  </si>
  <si>
    <t>755 - Wymiar sprawiedliwości</t>
  </si>
  <si>
    <t>758 - Różne rozliczenia</t>
  </si>
  <si>
    <t>801 - Oświata i wychowanie</t>
  </si>
  <si>
    <t>851 - Ochrona zdrowia</t>
  </si>
  <si>
    <t>852 - Pomoc społeczna</t>
  </si>
  <si>
    <t>853 - Pozostałe zadania w zakresie polityki społecznej</t>
  </si>
  <si>
    <t>854 - Edukacyjna opieka wychowawcza</t>
  </si>
  <si>
    <t>855 - Rodzina</t>
  </si>
  <si>
    <t>900 - Gospodarka komunalna i ochrona środowiska</t>
  </si>
  <si>
    <t>921 - Kultura i ochrona dziedzictwa narodowego</t>
  </si>
  <si>
    <t>Tablica 3</t>
  </si>
  <si>
    <t>STAN NALEŻNOŚCI, ZALEGŁOŚCI ORAZ NADPŁAT</t>
  </si>
  <si>
    <t xml:space="preserve">W CZĘŚCI 85/30 WOJEWÓDZTWO WIELKOPOLSKIE </t>
  </si>
  <si>
    <t>WEDŁUG DZIAŁÓW</t>
  </si>
  <si>
    <t>Stan należności</t>
  </si>
  <si>
    <t>w tym:</t>
  </si>
  <si>
    <t>nadpłaty</t>
  </si>
  <si>
    <t>ogółem</t>
  </si>
  <si>
    <t>zaległości</t>
  </si>
  <si>
    <t xml:space="preserve">  </t>
  </si>
  <si>
    <t xml:space="preserve">O G Ó Ł E M  </t>
  </si>
  <si>
    <t>010</t>
  </si>
  <si>
    <t>-</t>
  </si>
  <si>
    <t>Rolnictwo i łowiectwo</t>
  </si>
  <si>
    <t>050</t>
  </si>
  <si>
    <t>Rybołówstwo i rybactwo</t>
  </si>
  <si>
    <t>500</t>
  </si>
  <si>
    <t>Handel</t>
  </si>
  <si>
    <t>600</t>
  </si>
  <si>
    <t>Transport i łączność</t>
  </si>
  <si>
    <t>700</t>
  </si>
  <si>
    <t>Gospodarka  mieszkaniowa</t>
  </si>
  <si>
    <t>710</t>
  </si>
  <si>
    <t>Działalność usługowa</t>
  </si>
  <si>
    <t>750</t>
  </si>
  <si>
    <t xml:space="preserve">Administracja publiczna </t>
  </si>
  <si>
    <t>754</t>
  </si>
  <si>
    <t>Bezpieczeństwo publiczne i ochrona przeciwpożarowa</t>
  </si>
  <si>
    <t>755</t>
  </si>
  <si>
    <t xml:space="preserve">Wymiar sprawiedliwości </t>
  </si>
  <si>
    <t>758</t>
  </si>
  <si>
    <t>Rózne rozliczenia</t>
  </si>
  <si>
    <t>801</t>
  </si>
  <si>
    <t>Oświata i wychowanie</t>
  </si>
  <si>
    <t>851</t>
  </si>
  <si>
    <t>Ochrona zdrowia</t>
  </si>
  <si>
    <t>852</t>
  </si>
  <si>
    <t>Pomoc społeczna</t>
  </si>
  <si>
    <t>853</t>
  </si>
  <si>
    <t>Pozostałe zadania w zakresie polityki społecznej</t>
  </si>
  <si>
    <t>854</t>
  </si>
  <si>
    <t>Edukacyjna opieka wychowawcza</t>
  </si>
  <si>
    <t>855</t>
  </si>
  <si>
    <t xml:space="preserve">Rodzina </t>
  </si>
  <si>
    <t>900</t>
  </si>
  <si>
    <t>Gospodarka komunalna i ochrona środowiska</t>
  </si>
  <si>
    <t>921</t>
  </si>
  <si>
    <t>Kultura i ochrona dziedzictwa narodowego</t>
  </si>
  <si>
    <t>Tablica 4</t>
  </si>
  <si>
    <t>WYDATKI   BUDŻETU   PAŃSTWA W CZĘŚCI 85/30 WOJEWÓDZTWO WIELKOPOLSKIE</t>
  </si>
  <si>
    <t>WEDŁUG GRUP EKONOMICZNYCH</t>
  </si>
  <si>
    <t>WYDATKI OGÓŁEM</t>
  </si>
  <si>
    <t>1.</t>
  </si>
  <si>
    <t>DOTACJE I SUBWENCJE</t>
  </si>
  <si>
    <t>Dotacje dla jednostek samorządu terytorialnego na realizację zadań bieżących z zakresu administracji rządowej oraz innych zadań zleconych ustawami, a także na zadania bieżące realizowane przez jednostki samorządu terytorialnego na podstawie porozumień z organami administracji rządowej</t>
  </si>
  <si>
    <t>2.</t>
  </si>
  <si>
    <t>Dotacje dla jednostek samorządu terytorialnego na zadania bieżące własne</t>
  </si>
  <si>
    <t>3.</t>
  </si>
  <si>
    <t xml:space="preserve">Pozostałe dotacje </t>
  </si>
  <si>
    <t>ŚWIADCZENIA NA RZECZ OSÓB FIZYCZNYCH</t>
  </si>
  <si>
    <t>WYDATKI BIEŻĄCE JEDNOSTEK BUDŻETOWYCH</t>
  </si>
  <si>
    <t>3.1</t>
  </si>
  <si>
    <t>Wynagrodzenia i pochodne od wynagrodzeń</t>
  </si>
  <si>
    <t>3.2</t>
  </si>
  <si>
    <t xml:space="preserve">Pozostałe wydatki bieżące </t>
  </si>
  <si>
    <t>4.</t>
  </si>
  <si>
    <t>WYDATKI MAJĄTKOWE</t>
  </si>
  <si>
    <t>4.1</t>
  </si>
  <si>
    <t>Wydatki i zakupy inwestycyjne państwowych jednostek 
budżetowych</t>
  </si>
  <si>
    <t>4.2</t>
  </si>
  <si>
    <t>4.3</t>
  </si>
  <si>
    <t>Dotacje dla jednostek samorządu terytorialnego na realizację ich własnych inwestycji i zakupów inwestycyjnych</t>
  </si>
  <si>
    <t>4.4</t>
  </si>
  <si>
    <t>Dotacje na finansowanie lub dofinansowanie kosztów realizacji inwestycji i zakupów inwestycyjnych jednostek niezaliczanych do sektora finansów publicznych</t>
  </si>
  <si>
    <t>5.</t>
  </si>
  <si>
    <t>WSPÓŁFINANSOWANIE PROJEKTÓW Z UDZIAŁEM ŚRODKÓW UE</t>
  </si>
  <si>
    <t>Tablica 5</t>
  </si>
  <si>
    <t xml:space="preserve">   WEDŁUG   DZIAŁÓW</t>
  </si>
  <si>
    <t>a - Ustawa budżetowa</t>
  </si>
  <si>
    <t>Dotacje</t>
  </si>
  <si>
    <t>Świadczenia</t>
  </si>
  <si>
    <t xml:space="preserve">Wydatki </t>
  </si>
  <si>
    <t>Współfinansowanie</t>
  </si>
  <si>
    <t>b - Budżet po zmianach</t>
  </si>
  <si>
    <t xml:space="preserve">OGÓŁEM </t>
  </si>
  <si>
    <t>i</t>
  </si>
  <si>
    <t>na rzecz osób</t>
  </si>
  <si>
    <t xml:space="preserve"> bieżące</t>
  </si>
  <si>
    <t>majątkowe</t>
  </si>
  <si>
    <t>projektów</t>
  </si>
  <si>
    <t>c – Wykonanie</t>
  </si>
  <si>
    <t>subwencje</t>
  </si>
  <si>
    <t xml:space="preserve"> fizycznych</t>
  </si>
  <si>
    <t xml:space="preserve">jednostek </t>
  </si>
  <si>
    <t xml:space="preserve">z udziałem środków </t>
  </si>
  <si>
    <t>d - Wskaźnik c:b</t>
  </si>
  <si>
    <t>budżetowych</t>
  </si>
  <si>
    <t>Unii Europejskiej</t>
  </si>
  <si>
    <t>2</t>
  </si>
  <si>
    <t>3</t>
  </si>
  <si>
    <t>4</t>
  </si>
  <si>
    <t>5</t>
  </si>
  <si>
    <t>6</t>
  </si>
  <si>
    <t>O G Ó Ł E M</t>
  </si>
  <si>
    <t>a</t>
  </si>
  <si>
    <t>b</t>
  </si>
  <si>
    <t>c</t>
  </si>
  <si>
    <t>d</t>
  </si>
  <si>
    <t>020</t>
  </si>
  <si>
    <t>Leśnictwo</t>
  </si>
  <si>
    <t>400</t>
  </si>
  <si>
    <t xml:space="preserve">Wytwarzanie i zaopatrywanie w </t>
  </si>
  <si>
    <t>energię elektryczną,  gaz i wodę</t>
  </si>
  <si>
    <t>e</t>
  </si>
  <si>
    <t>630</t>
  </si>
  <si>
    <t>Turystyka</t>
  </si>
  <si>
    <t>Gospodarka mieszkaniowa</t>
  </si>
  <si>
    <t>Administracja publiczna</t>
  </si>
  <si>
    <t>752</t>
  </si>
  <si>
    <t>Obrona narodowa</t>
  </si>
  <si>
    <t>Bezpieczeństwo publiczne</t>
  </si>
  <si>
    <t>i ochrona przeciwpożarowa</t>
  </si>
  <si>
    <t>Wymiar sprawiedliwości</t>
  </si>
  <si>
    <t>Różne rozliczenia</t>
  </si>
  <si>
    <t xml:space="preserve">Pozostałe zadania w zakresie </t>
  </si>
  <si>
    <t>polityki społecznej</t>
  </si>
  <si>
    <t>Edukacyjna opieka</t>
  </si>
  <si>
    <t>wychowawcza</t>
  </si>
  <si>
    <t>Rodzina</t>
  </si>
  <si>
    <t>Gospodarka komunalna</t>
  </si>
  <si>
    <t>i ochrona środowiska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</si>
  <si>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</si>
  <si>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</si>
  <si>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</si>
  <si>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</si>
  <si>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</si>
  <si>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</si>
  <si>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Tablica 6</t>
  </si>
  <si>
    <t xml:space="preserve">STAN ZOBOWIĄZAŃ  W CZĘŚCI 85/30 WOJEWÓDZTWO WIELKOPOLSKIE </t>
  </si>
  <si>
    <t>Stan zobowiązań</t>
  </si>
  <si>
    <t>wymagalne</t>
  </si>
  <si>
    <t>powstałe w</t>
  </si>
  <si>
    <t>latach ubiegłych</t>
  </si>
  <si>
    <t>Tablica 7</t>
  </si>
  <si>
    <t xml:space="preserve">WYDATKI BUDŻETU ŚRODKÓW EUROPEJSKICH </t>
  </si>
  <si>
    <t>Część</t>
  </si>
  <si>
    <t xml:space="preserve">Dział </t>
  </si>
  <si>
    <t>Nazwa Programów Operacyjnych</t>
  </si>
  <si>
    <t>Ustawa budżetowa na 2019 r.</t>
  </si>
  <si>
    <t>Wskaźniki</t>
  </si>
  <si>
    <t>Wydatki z budżetu środków europejskich</t>
  </si>
  <si>
    <t>Razem część</t>
  </si>
  <si>
    <t>9:5</t>
  </si>
  <si>
    <t>9:7</t>
  </si>
  <si>
    <t>8</t>
  </si>
  <si>
    <t>9</t>
  </si>
  <si>
    <t>10</t>
  </si>
  <si>
    <t>11</t>
  </si>
  <si>
    <t>85/30</t>
  </si>
  <si>
    <t>Program operacyjny Infrastruktura i Środowisko 2014 - 2020</t>
  </si>
  <si>
    <t>RAZEM</t>
  </si>
  <si>
    <t>I - IX</t>
  </si>
  <si>
    <t>ZA III KWARTAŁY 2019 ROKU</t>
  </si>
  <si>
    <t>Plan po zmianach 30.09.2019</t>
  </si>
  <si>
    <t>STAN  NALEŻNOŚCI,  ZALEGŁOŚCI  ORAZ  NADPŁAT  W CZĘŚCI 85/30 WOJEWÓDZTWO WIELKOPOLSKIE - NA DZIEŃ 30 WRZEŚNIA 2019 ROKU</t>
  </si>
  <si>
    <t>STAN  ZOBOWIĄZAŃ  W CZĘŚCI 85/30 WOJEWÓDZTWO WIELKOPOLSKIE – NA DZIEŃ 30 WRZEŚNIA 2019 ROKU WEDŁUG DZIAŁÓW</t>
  </si>
  <si>
    <r>
      <t xml:space="preserve">ZA III KWARTAŁY 2019 ROKU </t>
    </r>
    <r>
      <rPr>
        <b/>
        <vertAlign val="superscript"/>
        <sz val="14"/>
        <rFont val="Arial"/>
        <family val="0"/>
      </rPr>
      <t xml:space="preserve"> </t>
    </r>
  </si>
  <si>
    <t xml:space="preserve">Poznań, listopad 2019 r.  </t>
  </si>
  <si>
    <t>SPIS TABEL</t>
  </si>
  <si>
    <t>I – IX</t>
  </si>
  <si>
    <t>na dzień 30-09-2019 r.</t>
  </si>
  <si>
    <t xml:space="preserve"> NA DZIEŃ 30 WRZEŚNIA 2019 ROKU</t>
  </si>
  <si>
    <t xml:space="preserve">WYDATKI  BUDŻETU  PAŃSTWA W CZĘŚCI 85/30 WOJEWÓDZTWO WIELKOPOLSKIE ZA III KWARTAŁY 2019 R. </t>
  </si>
  <si>
    <t>Budżet po zmianach 
30.09.2019r.</t>
  </si>
  <si>
    <t>Wykonanie 
30.09.2019r.</t>
  </si>
  <si>
    <t>W CZĘŚCI 85/30 WOJEWÓDZTWO WIELKOPOLSKIE ZA III KWARTAŁY 2019 R.</t>
  </si>
  <si>
    <t>Dotacje dla jednostek samorządu terytorialnego na inwestycje i zakupy inwestycyjne z zakresu administracji rządowej oraz inne zadania zlecone ustawami a także na inwestycje i zakupy inwestycyjne realizowane przez jednostki samorządu terytorialnego na podstawie porozumień z organami administracji rządowej</t>
  </si>
  <si>
    <t>przyrody</t>
  </si>
  <si>
    <t>Dochody od osób prawnych, od osób fizycznych i od innych jednostek niepodlegających osobowości prawnej oraz wydatki związane z ich poborem</t>
  </si>
  <si>
    <t>926</t>
  </si>
  <si>
    <t>Kultura fizyczna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</si>
</sst>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\ "/>
    <numFmt numFmtId="165" formatCode="#,##0;[Red]\-#,##0"/>
    <numFmt numFmtId="166" formatCode="#,##0&quot; zł&quot;;[Red]\-#,##0&quot; zł&quot;"/>
    <numFmt numFmtId="167" formatCode="0.0%"/>
    <numFmt numFmtId="168" formatCode="#,##0\ ;&quot;&quot;;&quot;--- &quot;"/>
    <numFmt numFmtId="169" formatCode="#,###\ ;\-#,###\ ;&quot;- &quot;"/>
    <numFmt numFmtId="170" formatCode="#,##0\ "/>
    <numFmt numFmtId="171" formatCode="#,##0;\-#,###;\-"/>
    <numFmt numFmtId="172" formatCode="0.0%;&quot;&quot;;&quot;--&quot;"/>
    <numFmt numFmtId="173" formatCode="#,##0\ ;&quot;&quot;;&quot;- &quot;"/>
    <numFmt numFmtId="174" formatCode="\ * #,##0.00&quot;      &quot;;\-* #,##0.00&quot;      &quot;;\ * \-#&quot;      &quot;;\ @\ "/>
    <numFmt numFmtId="175" formatCode="\ * #,##0&quot;      &quot;;\-* #,##0&quot;      &quot;;\ * &quot;-      &quot;;\ @\ "/>
  </numFmts>
  <fonts count="90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1"/>
      <color indexed="20"/>
      <name val="Calibri"/>
      <family val="2"/>
    </font>
    <font>
      <sz val="10"/>
      <color indexed="16"/>
      <name val="Arial CE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 CE"/>
      <family val="0"/>
    </font>
    <font>
      <i/>
      <sz val="11"/>
      <color indexed="23"/>
      <name val="Calibri"/>
      <family val="2"/>
    </font>
    <font>
      <i/>
      <sz val="10"/>
      <color indexed="23"/>
      <name val="Arial CE"/>
      <family val="0"/>
    </font>
    <font>
      <sz val="11"/>
      <color indexed="17"/>
      <name val="Calibri"/>
      <family val="2"/>
    </font>
    <font>
      <sz val="10"/>
      <color indexed="58"/>
      <name val="Arial CE"/>
      <family val="0"/>
    </font>
    <font>
      <b/>
      <sz val="15"/>
      <color indexed="56"/>
      <name val="Calibri"/>
      <family val="2"/>
    </font>
    <font>
      <sz val="18"/>
      <color indexed="8"/>
      <name val="Arial CE"/>
      <family val="0"/>
    </font>
    <font>
      <b/>
      <sz val="13"/>
      <color indexed="56"/>
      <name val="Calibri"/>
      <family val="2"/>
    </font>
    <font>
      <sz val="12"/>
      <color indexed="8"/>
      <name val="Arial CE"/>
      <family val="0"/>
    </font>
    <font>
      <b/>
      <sz val="11"/>
      <color indexed="56"/>
      <name val="Calibri"/>
      <family val="2"/>
    </font>
    <font>
      <b/>
      <sz val="24"/>
      <color indexed="8"/>
      <name val="Arial CE"/>
      <family val="0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19"/>
      <name val="Arial CE"/>
      <family val="0"/>
    </font>
    <font>
      <sz val="12"/>
      <name val="Arial"/>
      <family val="0"/>
    </font>
    <font>
      <sz val="10"/>
      <name val="Arial PL"/>
      <family val="0"/>
    </font>
    <font>
      <sz val="10"/>
      <name val="TIMES NEW ROMAN PL"/>
      <family val="0"/>
    </font>
    <font>
      <sz val="10"/>
      <color indexed="63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0"/>
    </font>
    <font>
      <sz val="14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.5"/>
      <name val="Arial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0"/>
      <name val="Arial CE"/>
      <family val="0"/>
    </font>
    <font>
      <sz val="13"/>
      <name val="Arial CE"/>
      <family val="0"/>
    </font>
    <font>
      <b/>
      <sz val="15"/>
      <name val="Arial"/>
      <family val="2"/>
    </font>
    <font>
      <b/>
      <sz val="13"/>
      <name val="Arial CE"/>
      <family val="0"/>
    </font>
    <font>
      <b/>
      <sz val="16"/>
      <name val="Arial CE"/>
      <family val="0"/>
    </font>
    <font>
      <b/>
      <sz val="15"/>
      <name val="Arial CE"/>
      <family val="0"/>
    </font>
    <font>
      <b/>
      <sz val="9"/>
      <name val="Arial CE"/>
      <family val="0"/>
    </font>
    <font>
      <sz val="11.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6" borderId="0" applyNumberFormat="0" applyBorder="0" applyAlignment="0" applyProtection="0"/>
    <xf numFmtId="0" fontId="6" fillId="3" borderId="0" applyNumberFormat="0" applyBorder="0" applyAlignment="0" applyProtection="0"/>
    <xf numFmtId="0" fontId="7" fillId="47" borderId="0" applyNumberFormat="0" applyBorder="0" applyAlignment="0" applyProtection="0"/>
    <xf numFmtId="0" fontId="8" fillId="48" borderId="1" applyNumberFormat="0" applyAlignment="0" applyProtection="0"/>
    <xf numFmtId="0" fontId="9" fillId="49" borderId="2" applyNumberFormat="0" applyAlignment="0" applyProtection="0"/>
    <xf numFmtId="0" fontId="75" fillId="50" borderId="3" applyNumberFormat="0" applyAlignment="0" applyProtection="0"/>
    <xf numFmtId="0" fontId="76" fillId="51" borderId="4" applyNumberFormat="0" applyAlignment="0" applyProtection="0"/>
    <xf numFmtId="0" fontId="77" fillId="5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5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78" fillId="0" borderId="8" applyNumberFormat="0" applyFill="0" applyAlignment="0" applyProtection="0"/>
    <xf numFmtId="0" fontId="79" fillId="54" borderId="9" applyNumberFormat="0" applyAlignment="0" applyProtection="0"/>
    <xf numFmtId="0" fontId="23" fillId="0" borderId="10" applyNumberFormat="0" applyFill="0" applyAlignment="0" applyProtection="0"/>
    <xf numFmtId="0" fontId="80" fillId="0" borderId="11" applyNumberFormat="0" applyFill="0" applyAlignment="0" applyProtection="0"/>
    <xf numFmtId="0" fontId="81" fillId="0" borderId="12" applyNumberFormat="0" applyFill="0" applyAlignment="0" applyProtection="0"/>
    <xf numFmtId="0" fontId="82" fillId="0" borderId="13" applyNumberFormat="0" applyFill="0" applyAlignment="0" applyProtection="0"/>
    <xf numFmtId="0" fontId="82" fillId="0" borderId="0" applyNumberFormat="0" applyFill="0" applyBorder="0" applyAlignment="0" applyProtection="0"/>
    <xf numFmtId="0" fontId="24" fillId="55" borderId="0" applyNumberFormat="0" applyBorder="0" applyAlignment="0" applyProtection="0"/>
    <xf numFmtId="0" fontId="25" fillId="56" borderId="0" applyNumberFormat="0" applyBorder="0" applyAlignment="0" applyProtection="0"/>
    <xf numFmtId="0" fontId="83" fillId="57" borderId="0" applyNumberFormat="0" applyBorder="0" applyAlignment="0" applyProtection="0"/>
    <xf numFmtId="164" fontId="26" fillId="0" borderId="0">
      <alignment/>
      <protection/>
    </xf>
    <xf numFmtId="164" fontId="26" fillId="0" borderId="0">
      <alignment/>
      <protection/>
    </xf>
    <xf numFmtId="164" fontId="26" fillId="0" borderId="0">
      <alignment/>
      <protection/>
    </xf>
    <xf numFmtId="164" fontId="26" fillId="0" borderId="0">
      <alignment/>
      <protection/>
    </xf>
    <xf numFmtId="164" fontId="26" fillId="0" borderId="0">
      <alignment/>
      <protection/>
    </xf>
    <xf numFmtId="164" fontId="26" fillId="0" borderId="0">
      <alignment/>
      <protection/>
    </xf>
    <xf numFmtId="164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26" fillId="0" borderId="0">
      <alignment/>
      <protection/>
    </xf>
    <xf numFmtId="0" fontId="27" fillId="0" borderId="0">
      <alignment/>
      <protection/>
    </xf>
    <xf numFmtId="164" fontId="26" fillId="0" borderId="0">
      <alignment/>
      <protection/>
    </xf>
    <xf numFmtId="0" fontId="28" fillId="0" borderId="0">
      <alignment/>
      <protection/>
    </xf>
    <xf numFmtId="164" fontId="26" fillId="0" borderId="0" applyFill="0">
      <alignment/>
      <protection/>
    </xf>
    <xf numFmtId="0" fontId="28" fillId="0" borderId="0">
      <alignment/>
      <protection/>
    </xf>
    <xf numFmtId="164" fontId="26" fillId="0" borderId="0">
      <alignment/>
      <protection/>
    </xf>
    <xf numFmtId="164" fontId="26" fillId="0" borderId="0">
      <alignment/>
      <protection/>
    </xf>
    <xf numFmtId="0" fontId="0" fillId="56" borderId="14" applyNumberFormat="0" applyAlignment="0" applyProtection="0"/>
    <xf numFmtId="0" fontId="29" fillId="56" borderId="1" applyNumberFormat="0" applyAlignment="0" applyProtection="0"/>
    <xf numFmtId="0" fontId="84" fillId="51" borderId="3" applyNumberFormat="0" applyAlignment="0" applyProtection="0"/>
    <xf numFmtId="0" fontId="30" fillId="48" borderId="1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85" fillId="0" borderId="16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88" fillId="0" borderId="0" applyNumberFormat="0" applyFill="0" applyBorder="0" applyAlignment="0" applyProtection="0"/>
    <xf numFmtId="0" fontId="0" fillId="58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9" fillId="59" borderId="0" applyNumberFormat="0" applyBorder="0" applyAlignment="0" applyProtection="0"/>
  </cellStyleXfs>
  <cellXfs count="430">
    <xf numFmtId="0" fontId="0" fillId="0" borderId="0" xfId="0" applyAlignment="1">
      <alignment/>
    </xf>
    <xf numFmtId="164" fontId="26" fillId="0" borderId="0" xfId="116" applyFont="1">
      <alignment/>
      <protection/>
    </xf>
    <xf numFmtId="164" fontId="34" fillId="0" borderId="0" xfId="116" applyFont="1" applyAlignment="1" applyProtection="1">
      <alignment horizontal="center"/>
      <protection/>
    </xf>
    <xf numFmtId="164" fontId="35" fillId="0" borderId="0" xfId="116" applyFont="1" applyAlignment="1" applyProtection="1">
      <alignment horizontal="center"/>
      <protection/>
    </xf>
    <xf numFmtId="164" fontId="1" fillId="0" borderId="0" xfId="116" applyFont="1" applyAlignment="1" applyProtection="1">
      <alignment horizontal="center"/>
      <protection/>
    </xf>
    <xf numFmtId="164" fontId="1" fillId="0" borderId="0" xfId="116" applyFont="1" applyAlignment="1" applyProtection="1">
      <alignment horizontal="right"/>
      <protection/>
    </xf>
    <xf numFmtId="164" fontId="1" fillId="0" borderId="0" xfId="116" applyFont="1" applyAlignment="1">
      <alignment horizontal="right"/>
      <protection/>
    </xf>
    <xf numFmtId="164" fontId="37" fillId="0" borderId="0" xfId="116" applyFont="1">
      <alignment/>
      <protection/>
    </xf>
    <xf numFmtId="164" fontId="1" fillId="0" borderId="0" xfId="116" applyFont="1">
      <alignment/>
      <protection/>
    </xf>
    <xf numFmtId="0" fontId="1" fillId="0" borderId="0" xfId="0" applyFont="1" applyAlignment="1">
      <alignment/>
    </xf>
    <xf numFmtId="164" fontId="26" fillId="0" borderId="0" xfId="116" applyFont="1" applyFill="1">
      <alignment/>
      <protection/>
    </xf>
    <xf numFmtId="164" fontId="26" fillId="0" borderId="0" xfId="109" applyFont="1">
      <alignment/>
      <protection/>
    </xf>
    <xf numFmtId="164" fontId="35" fillId="0" borderId="0" xfId="109" applyFont="1" applyAlignment="1">
      <alignment horizontal="center"/>
      <protection/>
    </xf>
    <xf numFmtId="164" fontId="26" fillId="0" borderId="0" xfId="109" applyFont="1" applyAlignment="1">
      <alignment horizontal="center"/>
      <protection/>
    </xf>
    <xf numFmtId="164" fontId="26" fillId="0" borderId="0" xfId="109" applyFont="1" applyAlignment="1">
      <alignment/>
      <protection/>
    </xf>
    <xf numFmtId="164" fontId="26" fillId="0" borderId="0" xfId="109" applyFont="1" applyAlignment="1">
      <alignment horizontal="right"/>
      <protection/>
    </xf>
    <xf numFmtId="164" fontId="26" fillId="0" borderId="0" xfId="109" applyFont="1" applyAlignment="1" applyProtection="1">
      <alignment horizontal="right"/>
      <protection/>
    </xf>
    <xf numFmtId="164" fontId="35" fillId="0" borderId="0" xfId="109" applyFont="1" applyAlignment="1" applyProtection="1">
      <alignment horizontal="left"/>
      <protection/>
    </xf>
    <xf numFmtId="164" fontId="26" fillId="0" borderId="0" xfId="109" applyFont="1" applyAlignment="1" applyProtection="1">
      <alignment horizontal="left"/>
      <protection/>
    </xf>
    <xf numFmtId="0" fontId="26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 horizontal="left"/>
      <protection/>
    </xf>
    <xf numFmtId="164" fontId="35" fillId="0" borderId="0" xfId="109" applyFont="1">
      <alignment/>
      <protection/>
    </xf>
    <xf numFmtId="0" fontId="26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 applyProtection="1">
      <alignment horizontal="left"/>
      <protection/>
    </xf>
    <xf numFmtId="0" fontId="38" fillId="0" borderId="0" xfId="0" applyFont="1" applyFill="1" applyAlignment="1">
      <alignment/>
    </xf>
    <xf numFmtId="0" fontId="39" fillId="0" borderId="0" xfId="0" applyFont="1" applyAlignment="1" applyProtection="1">
      <alignment horizontal="left"/>
      <protection/>
    </xf>
    <xf numFmtId="0" fontId="38" fillId="0" borderId="0" xfId="0" applyFont="1" applyAlignment="1">
      <alignment/>
    </xf>
    <xf numFmtId="164" fontId="26" fillId="0" borderId="0" xfId="109" applyFont="1" applyFill="1">
      <alignment/>
      <protection/>
    </xf>
    <xf numFmtId="0" fontId="26" fillId="0" borderId="0" xfId="0" applyFont="1" applyFill="1" applyAlignment="1" applyProtection="1">
      <alignment horizontal="right"/>
      <protection/>
    </xf>
    <xf numFmtId="0" fontId="39" fillId="0" borderId="0" xfId="0" applyFont="1" applyAlignment="1">
      <alignment/>
    </xf>
    <xf numFmtId="0" fontId="38" fillId="0" borderId="0" xfId="0" applyFont="1" applyAlignment="1" applyProtection="1">
      <alignment horizontal="left"/>
      <protection/>
    </xf>
    <xf numFmtId="164" fontId="38" fillId="0" borderId="0" xfId="109" applyFont="1">
      <alignment/>
      <protection/>
    </xf>
    <xf numFmtId="0" fontId="38" fillId="0" borderId="0" xfId="0" applyFont="1" applyAlignment="1" applyProtection="1">
      <alignment horizontal="right"/>
      <protection/>
    </xf>
    <xf numFmtId="0" fontId="39" fillId="0" borderId="0" xfId="0" applyFont="1" applyFill="1" applyAlignment="1" applyProtection="1">
      <alignment horizontal="left"/>
      <protection/>
    </xf>
    <xf numFmtId="0" fontId="1" fillId="0" borderId="0" xfId="110" applyFont="1">
      <alignment/>
      <protection/>
    </xf>
    <xf numFmtId="0" fontId="35" fillId="0" borderId="0" xfId="110" applyFont="1" applyAlignment="1">
      <alignment/>
      <protection/>
    </xf>
    <xf numFmtId="3" fontId="26" fillId="0" borderId="0" xfId="110" applyNumberFormat="1" applyFont="1" applyAlignment="1">
      <alignment/>
      <protection/>
    </xf>
    <xf numFmtId="0" fontId="26" fillId="0" borderId="0" xfId="110" applyFont="1" applyAlignment="1">
      <alignment/>
      <protection/>
    </xf>
    <xf numFmtId="0" fontId="26" fillId="0" borderId="0" xfId="110" applyFont="1">
      <alignment/>
      <protection/>
    </xf>
    <xf numFmtId="3" fontId="26" fillId="0" borderId="0" xfId="110" applyNumberFormat="1" applyFont="1">
      <alignment/>
      <protection/>
    </xf>
    <xf numFmtId="3" fontId="40" fillId="0" borderId="0" xfId="110" applyNumberFormat="1" applyFont="1" applyAlignment="1">
      <alignment horizontal="center"/>
      <protection/>
    </xf>
    <xf numFmtId="3" fontId="40" fillId="0" borderId="19" xfId="110" applyNumberFormat="1" applyFont="1" applyBorder="1" applyAlignment="1">
      <alignment horizontal="center" vertical="top"/>
      <protection/>
    </xf>
    <xf numFmtId="3" fontId="40" fillId="0" borderId="20" xfId="110" applyNumberFormat="1" applyFont="1" applyBorder="1" applyAlignment="1">
      <alignment horizontal="center"/>
      <protection/>
    </xf>
    <xf numFmtId="0" fontId="41" fillId="0" borderId="21" xfId="110" applyFont="1" applyBorder="1" applyAlignment="1">
      <alignment horizontal="center" vertical="center"/>
      <protection/>
    </xf>
    <xf numFmtId="0" fontId="1" fillId="0" borderId="0" xfId="110" applyFont="1" applyAlignment="1">
      <alignment horizontal="center" vertical="center"/>
      <protection/>
    </xf>
    <xf numFmtId="0" fontId="35" fillId="0" borderId="22" xfId="110" applyFont="1" applyBorder="1" applyAlignment="1">
      <alignment vertical="center"/>
      <protection/>
    </xf>
    <xf numFmtId="3" fontId="35" fillId="0" borderId="23" xfId="110" applyNumberFormat="1" applyFont="1" applyFill="1" applyBorder="1" applyAlignment="1">
      <alignment vertical="center"/>
      <protection/>
    </xf>
    <xf numFmtId="0" fontId="1" fillId="0" borderId="0" xfId="110" applyFont="1" applyAlignment="1">
      <alignment vertical="center"/>
      <protection/>
    </xf>
    <xf numFmtId="0" fontId="35" fillId="0" borderId="24" xfId="110" applyFont="1" applyBorder="1">
      <alignment/>
      <protection/>
    </xf>
    <xf numFmtId="3" fontId="35" fillId="0" borderId="24" xfId="110" applyNumberFormat="1" applyFont="1" applyFill="1" applyBorder="1">
      <alignment/>
      <protection/>
    </xf>
    <xf numFmtId="3" fontId="35" fillId="0" borderId="25" xfId="110" applyNumberFormat="1" applyFont="1" applyFill="1" applyBorder="1">
      <alignment/>
      <protection/>
    </xf>
    <xf numFmtId="3" fontId="35" fillId="0" borderId="0" xfId="110" applyNumberFormat="1" applyFont="1" applyFill="1" applyBorder="1">
      <alignment/>
      <protection/>
    </xf>
    <xf numFmtId="167" fontId="35" fillId="0" borderId="24" xfId="110" applyNumberFormat="1" applyFont="1" applyFill="1" applyBorder="1" applyAlignment="1">
      <alignment horizontal="right"/>
      <protection/>
    </xf>
    <xf numFmtId="0" fontId="26" fillId="0" borderId="25" xfId="110" applyFont="1" applyBorder="1">
      <alignment/>
      <protection/>
    </xf>
    <xf numFmtId="3" fontId="26" fillId="0" borderId="25" xfId="110" applyNumberFormat="1" applyFont="1" applyFill="1" applyBorder="1">
      <alignment/>
      <protection/>
    </xf>
    <xf numFmtId="3" fontId="26" fillId="0" borderId="20" xfId="110" applyNumberFormat="1" applyFont="1" applyFill="1" applyBorder="1">
      <alignment/>
      <protection/>
    </xf>
    <xf numFmtId="3" fontId="26" fillId="0" borderId="0" xfId="110" applyNumberFormat="1" applyFont="1" applyFill="1" applyBorder="1">
      <alignment/>
      <protection/>
    </xf>
    <xf numFmtId="0" fontId="26" fillId="0" borderId="22" xfId="110" applyFont="1" applyBorder="1">
      <alignment/>
      <protection/>
    </xf>
    <xf numFmtId="3" fontId="26" fillId="0" borderId="22" xfId="110" applyNumberFormat="1" applyFont="1" applyFill="1" applyBorder="1">
      <alignment/>
      <protection/>
    </xf>
    <xf numFmtId="3" fontId="26" fillId="0" borderId="23" xfId="110" applyNumberFormat="1" applyFont="1" applyFill="1" applyBorder="1">
      <alignment/>
      <protection/>
    </xf>
    <xf numFmtId="3" fontId="26" fillId="0" borderId="26" xfId="110" applyNumberFormat="1" applyFont="1" applyFill="1" applyBorder="1">
      <alignment/>
      <protection/>
    </xf>
    <xf numFmtId="0" fontId="35" fillId="0" borderId="27" xfId="110" applyFont="1" applyFill="1" applyBorder="1" applyAlignment="1">
      <alignment/>
      <protection/>
    </xf>
    <xf numFmtId="167" fontId="35" fillId="0" borderId="21" xfId="110" applyNumberFormat="1" applyFont="1" applyFill="1" applyBorder="1" applyAlignment="1">
      <alignment horizontal="right"/>
      <protection/>
    </xf>
    <xf numFmtId="4" fontId="1" fillId="0" borderId="0" xfId="110" applyNumberFormat="1" applyFont="1">
      <alignment/>
      <protection/>
    </xf>
    <xf numFmtId="4" fontId="27" fillId="0" borderId="0" xfId="110" applyNumberFormat="1" applyFont="1">
      <alignment/>
      <protection/>
    </xf>
    <xf numFmtId="0" fontId="26" fillId="0" borderId="0" xfId="112" applyFont="1">
      <alignment/>
      <protection/>
    </xf>
    <xf numFmtId="0" fontId="26" fillId="0" borderId="0" xfId="112" applyFont="1" applyBorder="1">
      <alignment/>
      <protection/>
    </xf>
    <xf numFmtId="0" fontId="26" fillId="0" borderId="0" xfId="112" applyFont="1" applyFill="1">
      <alignment/>
      <protection/>
    </xf>
    <xf numFmtId="0" fontId="39" fillId="0" borderId="0" xfId="112" applyFont="1">
      <alignment/>
      <protection/>
    </xf>
    <xf numFmtId="0" fontId="38" fillId="0" borderId="0" xfId="112" applyFont="1" applyBorder="1">
      <alignment/>
      <protection/>
    </xf>
    <xf numFmtId="0" fontId="38" fillId="0" borderId="0" xfId="112" applyFont="1" applyFill="1">
      <alignment/>
      <protection/>
    </xf>
    <xf numFmtId="0" fontId="38" fillId="0" borderId="0" xfId="112" applyFont="1">
      <alignment/>
      <protection/>
    </xf>
    <xf numFmtId="0" fontId="39" fillId="0" borderId="0" xfId="112" applyFont="1" applyBorder="1" applyAlignment="1">
      <alignment horizontal="center"/>
      <protection/>
    </xf>
    <xf numFmtId="0" fontId="35" fillId="0" borderId="0" xfId="110" applyFont="1" applyBorder="1" applyAlignment="1">
      <alignment horizontal="center"/>
      <protection/>
    </xf>
    <xf numFmtId="0" fontId="39" fillId="0" borderId="0" xfId="112" applyFont="1" applyBorder="1" applyAlignment="1">
      <alignment horizontal="center"/>
      <protection/>
    </xf>
    <xf numFmtId="0" fontId="0" fillId="0" borderId="0" xfId="112" applyFont="1">
      <alignment/>
      <protection/>
    </xf>
    <xf numFmtId="0" fontId="26" fillId="0" borderId="26" xfId="112" applyFont="1" applyBorder="1">
      <alignment/>
      <protection/>
    </xf>
    <xf numFmtId="0" fontId="39" fillId="0" borderId="0" xfId="112" applyFont="1" applyFill="1" applyAlignment="1">
      <alignment horizontal="right" vertical="center"/>
      <protection/>
    </xf>
    <xf numFmtId="0" fontId="38" fillId="0" borderId="28" xfId="112" applyFont="1" applyBorder="1">
      <alignment/>
      <protection/>
    </xf>
    <xf numFmtId="0" fontId="38" fillId="0" borderId="29" xfId="112" applyFont="1" applyBorder="1">
      <alignment/>
      <protection/>
    </xf>
    <xf numFmtId="0" fontId="38" fillId="0" borderId="30" xfId="112" applyFont="1" applyBorder="1">
      <alignment/>
      <protection/>
    </xf>
    <xf numFmtId="0" fontId="39" fillId="0" borderId="24" xfId="112" applyFont="1" applyFill="1" applyBorder="1" applyAlignment="1">
      <alignment horizontal="center"/>
      <protection/>
    </xf>
    <xf numFmtId="0" fontId="39" fillId="0" borderId="25" xfId="112" applyFont="1" applyFill="1" applyBorder="1" applyAlignment="1">
      <alignment horizontal="center"/>
      <protection/>
    </xf>
    <xf numFmtId="0" fontId="26" fillId="0" borderId="24" xfId="112" applyFont="1" applyBorder="1">
      <alignment/>
      <protection/>
    </xf>
    <xf numFmtId="0" fontId="38" fillId="0" borderId="31" xfId="112" applyFont="1" applyBorder="1">
      <alignment/>
      <protection/>
    </xf>
    <xf numFmtId="0" fontId="38" fillId="0" borderId="20" xfId="112" applyFont="1" applyBorder="1">
      <alignment/>
      <protection/>
    </xf>
    <xf numFmtId="0" fontId="39" fillId="0" borderId="22" xfId="112" applyFont="1" applyFill="1" applyBorder="1" applyAlignment="1">
      <alignment horizontal="center" vertical="center"/>
      <protection/>
    </xf>
    <xf numFmtId="0" fontId="39" fillId="0" borderId="25" xfId="112" applyFont="1" applyFill="1" applyBorder="1" applyAlignment="1">
      <alignment horizontal="center" vertical="center"/>
      <protection/>
    </xf>
    <xf numFmtId="20" fontId="39" fillId="0" borderId="25" xfId="112" applyNumberFormat="1" applyFont="1" applyFill="1" applyBorder="1" applyAlignment="1">
      <alignment horizontal="center" vertical="center"/>
      <protection/>
    </xf>
    <xf numFmtId="20" fontId="39" fillId="0" borderId="20" xfId="112" applyNumberFormat="1" applyFont="1" applyFill="1" applyBorder="1" applyAlignment="1">
      <alignment horizontal="center" vertical="center"/>
      <protection/>
    </xf>
    <xf numFmtId="0" fontId="44" fillId="0" borderId="21" xfId="112" applyFont="1" applyFill="1" applyBorder="1" applyAlignment="1">
      <alignment horizontal="center" vertical="center"/>
      <protection/>
    </xf>
    <xf numFmtId="0" fontId="44" fillId="0" borderId="27" xfId="112" applyFont="1" applyFill="1" applyBorder="1" applyAlignment="1">
      <alignment horizontal="center" vertical="center"/>
      <protection/>
    </xf>
    <xf numFmtId="0" fontId="43" fillId="0" borderId="0" xfId="112" applyFont="1">
      <alignment/>
      <protection/>
    </xf>
    <xf numFmtId="0" fontId="45" fillId="0" borderId="32" xfId="112" applyFont="1" applyBorder="1" applyAlignment="1">
      <alignment vertical="center"/>
      <protection/>
    </xf>
    <xf numFmtId="0" fontId="45" fillId="0" borderId="33" xfId="112" applyFont="1" applyBorder="1" applyAlignment="1">
      <alignment vertical="center"/>
      <protection/>
    </xf>
    <xf numFmtId="3" fontId="45" fillId="0" borderId="34" xfId="112" applyNumberFormat="1" applyFont="1" applyFill="1" applyBorder="1" applyAlignment="1">
      <alignment vertical="center"/>
      <protection/>
    </xf>
    <xf numFmtId="3" fontId="45" fillId="0" borderId="32" xfId="112" applyNumberFormat="1" applyFont="1" applyFill="1" applyBorder="1" applyAlignment="1">
      <alignment vertical="center"/>
      <protection/>
    </xf>
    <xf numFmtId="167" fontId="45" fillId="0" borderId="34" xfId="112" applyNumberFormat="1" applyFont="1" applyFill="1" applyBorder="1" applyAlignment="1">
      <alignment horizontal="center" vertical="center"/>
      <protection/>
    </xf>
    <xf numFmtId="0" fontId="37" fillId="0" borderId="0" xfId="112" applyFont="1">
      <alignment/>
      <protection/>
    </xf>
    <xf numFmtId="0" fontId="46" fillId="0" borderId="31" xfId="112" applyFont="1" applyBorder="1" applyAlignment="1">
      <alignment vertical="center"/>
      <protection/>
    </xf>
    <xf numFmtId="0" fontId="46" fillId="0" borderId="0" xfId="112" applyFont="1" applyBorder="1" applyAlignment="1">
      <alignment vertical="center"/>
      <protection/>
    </xf>
    <xf numFmtId="0" fontId="45" fillId="0" borderId="0" xfId="112" applyFont="1" applyBorder="1" applyAlignment="1">
      <alignment vertical="center"/>
      <protection/>
    </xf>
    <xf numFmtId="3" fontId="45" fillId="0" borderId="25" xfId="112" applyNumberFormat="1" applyFont="1" applyFill="1" applyBorder="1" applyAlignment="1">
      <alignment vertical="center"/>
      <protection/>
    </xf>
    <xf numFmtId="3" fontId="45" fillId="0" borderId="31" xfId="112" applyNumberFormat="1" applyFont="1" applyFill="1" applyBorder="1" applyAlignment="1">
      <alignment vertical="center"/>
      <protection/>
    </xf>
    <xf numFmtId="168" fontId="45" fillId="0" borderId="25" xfId="112" applyNumberFormat="1" applyFont="1" applyFill="1" applyBorder="1" applyAlignment="1">
      <alignment vertical="center"/>
      <protection/>
    </xf>
    <xf numFmtId="167" fontId="45" fillId="0" borderId="25" xfId="112" applyNumberFormat="1" applyFont="1" applyFill="1" applyBorder="1" applyAlignment="1">
      <alignment horizontal="center" vertical="center"/>
      <protection/>
    </xf>
    <xf numFmtId="0" fontId="46" fillId="0" borderId="31" xfId="112" applyFont="1" applyBorder="1" applyAlignment="1">
      <alignment horizontal="center" vertical="center"/>
      <protection/>
    </xf>
    <xf numFmtId="0" fontId="34" fillId="0" borderId="0" xfId="0" applyFont="1" applyAlignment="1">
      <alignment vertical="center"/>
    </xf>
    <xf numFmtId="0" fontId="34" fillId="0" borderId="0" xfId="112" applyFont="1" applyBorder="1" applyAlignment="1">
      <alignment horizontal="center" vertical="center"/>
      <protection/>
    </xf>
    <xf numFmtId="0" fontId="34" fillId="0" borderId="0" xfId="112" applyFont="1" applyBorder="1" applyAlignment="1">
      <alignment horizontal="left" vertical="center"/>
      <protection/>
    </xf>
    <xf numFmtId="3" fontId="46" fillId="0" borderId="25" xfId="112" applyNumberFormat="1" applyFont="1" applyFill="1" applyBorder="1" applyAlignment="1">
      <alignment vertical="center"/>
      <protection/>
    </xf>
    <xf numFmtId="3" fontId="46" fillId="0" borderId="31" xfId="112" applyNumberFormat="1" applyFont="1" applyFill="1" applyBorder="1" applyAlignment="1">
      <alignment vertical="center"/>
      <protection/>
    </xf>
    <xf numFmtId="167" fontId="46" fillId="0" borderId="25" xfId="112" applyNumberFormat="1" applyFont="1" applyFill="1" applyBorder="1" applyAlignment="1">
      <alignment horizontal="center" vertical="center"/>
      <protection/>
    </xf>
    <xf numFmtId="0" fontId="46" fillId="0" borderId="0" xfId="112" applyFont="1" applyBorder="1" applyAlignment="1">
      <alignment vertical="center"/>
      <protection/>
    </xf>
    <xf numFmtId="0" fontId="45" fillId="0" borderId="0" xfId="112" applyFont="1" applyBorder="1" applyAlignment="1">
      <alignment vertical="center"/>
      <protection/>
    </xf>
    <xf numFmtId="0" fontId="46" fillId="0" borderId="0" xfId="112" applyFont="1" applyBorder="1" applyAlignment="1">
      <alignment horizontal="left" vertical="center"/>
      <protection/>
    </xf>
    <xf numFmtId="0" fontId="46" fillId="0" borderId="0" xfId="112" applyFont="1" applyAlignment="1">
      <alignment vertical="center"/>
      <protection/>
    </xf>
    <xf numFmtId="0" fontId="46" fillId="0" borderId="35" xfId="112" applyFont="1" applyBorder="1" applyAlignment="1">
      <alignment horizontal="center" vertical="center"/>
      <protection/>
    </xf>
    <xf numFmtId="0" fontId="45" fillId="0" borderId="26" xfId="112" applyFont="1" applyBorder="1" applyAlignment="1">
      <alignment vertical="center"/>
      <protection/>
    </xf>
    <xf numFmtId="0" fontId="46" fillId="0" borderId="26" xfId="112" applyFont="1" applyBorder="1" applyAlignment="1">
      <alignment horizontal="left" vertical="center"/>
      <protection/>
    </xf>
    <xf numFmtId="3" fontId="46" fillId="0" borderId="22" xfId="112" applyNumberFormat="1" applyFont="1" applyFill="1" applyBorder="1" applyAlignment="1">
      <alignment vertical="center"/>
      <protection/>
    </xf>
    <xf numFmtId="3" fontId="46" fillId="0" borderId="35" xfId="112" applyNumberFormat="1" applyFont="1" applyFill="1" applyBorder="1" applyAlignment="1">
      <alignment vertical="center"/>
      <protection/>
    </xf>
    <xf numFmtId="167" fontId="46" fillId="0" borderId="22" xfId="112" applyNumberFormat="1" applyFont="1" applyFill="1" applyBorder="1" applyAlignment="1">
      <alignment horizontal="center" vertical="center"/>
      <protection/>
    </xf>
    <xf numFmtId="164" fontId="26" fillId="0" borderId="0" xfId="115" applyFont="1">
      <alignment/>
      <protection/>
    </xf>
    <xf numFmtId="164" fontId="26" fillId="0" borderId="26" xfId="115" applyFont="1" applyBorder="1">
      <alignment/>
      <protection/>
    </xf>
    <xf numFmtId="164" fontId="38" fillId="0" borderId="0" xfId="115" applyFont="1">
      <alignment/>
      <protection/>
    </xf>
    <xf numFmtId="164" fontId="26" fillId="0" borderId="0" xfId="115" applyFont="1" applyAlignment="1">
      <alignment horizontal="center"/>
      <protection/>
    </xf>
    <xf numFmtId="164" fontId="40" fillId="0" borderId="26" xfId="115" applyFont="1" applyBorder="1" applyAlignment="1">
      <alignment horizontal="right"/>
      <protection/>
    </xf>
    <xf numFmtId="164" fontId="26" fillId="0" borderId="28" xfId="115" applyFont="1" applyBorder="1">
      <alignment/>
      <protection/>
    </xf>
    <xf numFmtId="164" fontId="26" fillId="0" borderId="0" xfId="115" applyFont="1" applyBorder="1">
      <alignment/>
      <protection/>
    </xf>
    <xf numFmtId="164" fontId="26" fillId="0" borderId="30" xfId="115" applyFont="1" applyBorder="1">
      <alignment/>
      <protection/>
    </xf>
    <xf numFmtId="164" fontId="26" fillId="0" borderId="31" xfId="115" applyFont="1" applyBorder="1">
      <alignment/>
      <protection/>
    </xf>
    <xf numFmtId="164" fontId="35" fillId="0" borderId="20" xfId="115" applyFont="1" applyBorder="1" applyAlignment="1" applyProtection="1">
      <alignment horizontal="center"/>
      <protection/>
    </xf>
    <xf numFmtId="164" fontId="40" fillId="0" borderId="31" xfId="115" applyFont="1" applyBorder="1" applyAlignment="1">
      <alignment horizontal="center"/>
      <protection/>
    </xf>
    <xf numFmtId="164" fontId="47" fillId="0" borderId="26" xfId="115" applyFont="1" applyBorder="1" applyAlignment="1">
      <alignment horizontal="left"/>
      <protection/>
    </xf>
    <xf numFmtId="164" fontId="1" fillId="0" borderId="20" xfId="115" applyFont="1" applyBorder="1" applyAlignment="1" applyProtection="1">
      <alignment horizontal="left"/>
      <protection locked="0"/>
    </xf>
    <xf numFmtId="164" fontId="35" fillId="0" borderId="0" xfId="115" applyFont="1" applyBorder="1" applyAlignment="1" applyProtection="1">
      <alignment horizontal="center"/>
      <protection/>
    </xf>
    <xf numFmtId="164" fontId="35" fillId="0" borderId="25" xfId="115" applyFont="1" applyBorder="1" applyAlignment="1" applyProtection="1">
      <alignment horizontal="center"/>
      <protection/>
    </xf>
    <xf numFmtId="164" fontId="26" fillId="0" borderId="35" xfId="115" applyFont="1" applyBorder="1">
      <alignment/>
      <protection/>
    </xf>
    <xf numFmtId="164" fontId="1" fillId="0" borderId="23" xfId="115" applyFont="1" applyBorder="1" applyAlignment="1">
      <alignment horizontal="left"/>
      <protection/>
    </xf>
    <xf numFmtId="164" fontId="48" fillId="0" borderId="35" xfId="115" applyFont="1" applyBorder="1" applyAlignment="1" applyProtection="1">
      <alignment horizontal="center"/>
      <protection/>
    </xf>
    <xf numFmtId="164" fontId="48" fillId="0" borderId="22" xfId="115" applyFont="1" applyBorder="1" applyAlignment="1" applyProtection="1">
      <alignment horizontal="center"/>
      <protection/>
    </xf>
    <xf numFmtId="164" fontId="26" fillId="0" borderId="27" xfId="115" applyFont="1" applyBorder="1">
      <alignment/>
      <protection/>
    </xf>
    <xf numFmtId="164" fontId="26" fillId="0" borderId="36" xfId="115" applyFont="1" applyBorder="1">
      <alignment/>
      <protection/>
    </xf>
    <xf numFmtId="164" fontId="49" fillId="0" borderId="19" xfId="115" applyFont="1" applyBorder="1" applyAlignment="1" applyProtection="1">
      <alignment horizontal="center" vertical="center"/>
      <protection/>
    </xf>
    <xf numFmtId="164" fontId="26" fillId="0" borderId="29" xfId="115" applyFont="1" applyBorder="1">
      <alignment/>
      <protection/>
    </xf>
    <xf numFmtId="164" fontId="50" fillId="0" borderId="30" xfId="115" applyFont="1" applyBorder="1" applyAlignment="1" applyProtection="1">
      <alignment horizontal="center"/>
      <protection/>
    </xf>
    <xf numFmtId="169" fontId="50" fillId="0" borderId="24" xfId="115" applyNumberFormat="1" applyFont="1" applyFill="1" applyBorder="1" applyAlignment="1">
      <alignment horizontal="right"/>
      <protection/>
    </xf>
    <xf numFmtId="169" fontId="50" fillId="0" borderId="24" xfId="115" applyNumberFormat="1" applyFont="1" applyFill="1" applyBorder="1">
      <alignment/>
      <protection/>
    </xf>
    <xf numFmtId="3" fontId="50" fillId="0" borderId="25" xfId="115" applyNumberFormat="1" applyFont="1" applyFill="1" applyBorder="1" applyAlignment="1">
      <alignment horizontal="right" vertical="top"/>
      <protection/>
    </xf>
    <xf numFmtId="49" fontId="26" fillId="0" borderId="31" xfId="115" applyNumberFormat="1" applyFont="1" applyBorder="1" applyAlignment="1" applyProtection="1">
      <alignment horizontal="left" vertical="top" wrapText="1"/>
      <protection/>
    </xf>
    <xf numFmtId="164" fontId="26" fillId="0" borderId="0" xfId="115" applyFont="1" applyBorder="1" applyAlignment="1" applyProtection="1">
      <alignment horizontal="left" vertical="top" wrapText="1"/>
      <protection/>
    </xf>
    <xf numFmtId="164" fontId="26" fillId="0" borderId="20" xfId="115" applyFont="1" applyBorder="1" applyAlignment="1" applyProtection="1">
      <alignment horizontal="left" vertical="top" wrapText="1"/>
      <protection/>
    </xf>
    <xf numFmtId="3" fontId="26" fillId="0" borderId="25" xfId="115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left" vertical="top" wrapText="1"/>
    </xf>
    <xf numFmtId="49" fontId="26" fillId="0" borderId="31" xfId="115" applyNumberFormat="1" applyFont="1" applyBorder="1" applyAlignment="1">
      <alignment horizontal="left" vertical="top" wrapText="1"/>
      <protection/>
    </xf>
    <xf numFmtId="49" fontId="26" fillId="0" borderId="31" xfId="115" applyNumberFormat="1" applyFont="1" applyFill="1" applyBorder="1" applyAlignment="1">
      <alignment horizontal="left" vertical="top" wrapText="1"/>
      <protection/>
    </xf>
    <xf numFmtId="164" fontId="26" fillId="0" borderId="0" xfId="115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169" fontId="26" fillId="0" borderId="0" xfId="115" applyNumberFormat="1" applyFont="1" applyFill="1" applyBorder="1" applyAlignment="1">
      <alignment horizontal="left" vertical="top" wrapText="1"/>
      <protection/>
    </xf>
    <xf numFmtId="49" fontId="26" fillId="0" borderId="35" xfId="115" applyNumberFormat="1" applyFont="1" applyBorder="1" applyAlignment="1">
      <alignment horizontal="left" vertical="top" wrapText="1"/>
      <protection/>
    </xf>
    <xf numFmtId="164" fontId="26" fillId="0" borderId="26" xfId="115" applyFont="1" applyBorder="1" applyAlignment="1" applyProtection="1">
      <alignment horizontal="left" vertical="top" wrapText="1"/>
      <protection/>
    </xf>
    <xf numFmtId="164" fontId="26" fillId="0" borderId="23" xfId="115" applyFont="1" applyBorder="1" applyAlignment="1" applyProtection="1">
      <alignment horizontal="left" vertical="top" wrapText="1"/>
      <protection/>
    </xf>
    <xf numFmtId="3" fontId="26" fillId="0" borderId="22" xfId="115" applyNumberFormat="1" applyFont="1" applyFill="1" applyBorder="1" applyAlignment="1">
      <alignment horizontal="right" vertical="top" wrapText="1"/>
      <protection/>
    </xf>
    <xf numFmtId="0" fontId="26" fillId="0" borderId="0" xfId="0" applyFont="1" applyAlignment="1" applyProtection="1">
      <alignment/>
      <protection hidden="1" locked="0"/>
    </xf>
    <xf numFmtId="0" fontId="26" fillId="0" borderId="0" xfId="0" applyFont="1" applyFill="1" applyBorder="1" applyAlignment="1" applyProtection="1">
      <alignment/>
      <protection hidden="1" locked="0"/>
    </xf>
    <xf numFmtId="0" fontId="26" fillId="0" borderId="0" xfId="0" applyFont="1" applyFill="1" applyAlignment="1" applyProtection="1">
      <alignment/>
      <protection hidden="1" locked="0"/>
    </xf>
    <xf numFmtId="0" fontId="35" fillId="0" borderId="0" xfId="0" applyFont="1" applyAlignment="1" applyProtection="1">
      <alignment/>
      <protection hidden="1" locked="0"/>
    </xf>
    <xf numFmtId="0" fontId="51" fillId="0" borderId="0" xfId="0" applyFont="1" applyFill="1" applyAlignment="1" applyProtection="1">
      <alignment horizontal="center"/>
      <protection hidden="1" locked="0"/>
    </xf>
    <xf numFmtId="0" fontId="35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hidden="1" locked="0"/>
    </xf>
    <xf numFmtId="0" fontId="26" fillId="0" borderId="28" xfId="0" applyFont="1" applyBorder="1" applyAlignment="1" applyProtection="1">
      <alignment/>
      <protection hidden="1" locked="0"/>
    </xf>
    <xf numFmtId="0" fontId="26" fillId="0" borderId="29" xfId="0" applyFont="1" applyBorder="1" applyAlignment="1" applyProtection="1">
      <alignment/>
      <protection hidden="1" locked="0"/>
    </xf>
    <xf numFmtId="0" fontId="35" fillId="0" borderId="24" xfId="0" applyFont="1" applyFill="1" applyBorder="1" applyAlignment="1" applyProtection="1">
      <alignment horizontal="center"/>
      <protection hidden="1" locked="0"/>
    </xf>
    <xf numFmtId="0" fontId="26" fillId="0" borderId="31" xfId="0" applyFont="1" applyBorder="1" applyAlignment="1" applyProtection="1">
      <alignment/>
      <protection hidden="1" locked="0"/>
    </xf>
    <xf numFmtId="0" fontId="26" fillId="0" borderId="0" xfId="0" applyFont="1" applyBorder="1" applyAlignment="1" applyProtection="1">
      <alignment/>
      <protection hidden="1" locked="0"/>
    </xf>
    <xf numFmtId="0" fontId="41" fillId="0" borderId="21" xfId="0" applyFont="1" applyFill="1" applyBorder="1" applyAlignment="1" applyProtection="1">
      <alignment horizontal="center" vertical="center"/>
      <protection hidden="1" locked="0"/>
    </xf>
    <xf numFmtId="0" fontId="43" fillId="0" borderId="0" xfId="0" applyFont="1" applyAlignment="1" applyProtection="1">
      <alignment/>
      <protection hidden="1" locked="0"/>
    </xf>
    <xf numFmtId="0" fontId="34" fillId="0" borderId="32" xfId="0" applyFont="1" applyBorder="1" applyAlignment="1" applyProtection="1">
      <alignment horizontal="left" vertical="center"/>
      <protection hidden="1" locked="0"/>
    </xf>
    <xf numFmtId="0" fontId="34" fillId="0" borderId="33" xfId="0" applyFont="1" applyBorder="1" applyAlignment="1" applyProtection="1">
      <alignment horizontal="left" vertical="center"/>
      <protection hidden="1" locked="0"/>
    </xf>
    <xf numFmtId="170" fontId="34" fillId="0" borderId="34" xfId="0" applyNumberFormat="1" applyFont="1" applyFill="1" applyBorder="1" applyAlignment="1" applyProtection="1">
      <alignment horizontal="right" vertical="center"/>
      <protection hidden="1" locked="0"/>
    </xf>
    <xf numFmtId="167" fontId="34" fillId="0" borderId="34" xfId="112" applyNumberFormat="1" applyFont="1" applyFill="1" applyBorder="1" applyAlignment="1">
      <alignment horizontal="right" vertical="center"/>
      <protection/>
    </xf>
    <xf numFmtId="0" fontId="37" fillId="0" borderId="0" xfId="0" applyFont="1" applyAlignment="1" applyProtection="1">
      <alignment vertical="center"/>
      <protection hidden="1" locked="0"/>
    </xf>
    <xf numFmtId="0" fontId="52" fillId="0" borderId="31" xfId="0" applyFont="1" applyBorder="1" applyAlignment="1" applyProtection="1">
      <alignment horizontal="left" vertical="top"/>
      <protection hidden="1" locked="0"/>
    </xf>
    <xf numFmtId="0" fontId="52" fillId="0" borderId="0" xfId="0" applyFont="1" applyBorder="1" applyAlignment="1" applyProtection="1">
      <alignment horizontal="left" vertical="top"/>
      <protection hidden="1" locked="0"/>
    </xf>
    <xf numFmtId="170" fontId="35" fillId="0" borderId="25" xfId="0" applyNumberFormat="1" applyFont="1" applyFill="1" applyBorder="1" applyAlignment="1" applyProtection="1">
      <alignment horizontal="right" vertical="center"/>
      <protection hidden="1" locked="0"/>
    </xf>
    <xf numFmtId="167" fontId="35" fillId="0" borderId="25" xfId="112" applyNumberFormat="1" applyFont="1" applyFill="1" applyBorder="1" applyAlignment="1">
      <alignment horizontal="right" vertical="center"/>
      <protection/>
    </xf>
    <xf numFmtId="0" fontId="53" fillId="0" borderId="31" xfId="0" applyFont="1" applyBorder="1" applyAlignment="1" applyProtection="1">
      <alignment horizontal="left" vertical="top"/>
      <protection hidden="1" locked="0"/>
    </xf>
    <xf numFmtId="0" fontId="53" fillId="0" borderId="0" xfId="0" applyFont="1" applyBorder="1" applyAlignment="1" applyProtection="1">
      <alignment horizontal="left" vertical="top"/>
      <protection hidden="1" locked="0"/>
    </xf>
    <xf numFmtId="170" fontId="53" fillId="0" borderId="25" xfId="0" applyNumberFormat="1" applyFont="1" applyFill="1" applyBorder="1" applyAlignment="1" applyProtection="1">
      <alignment horizontal="right" vertical="center"/>
      <protection hidden="1" locked="0"/>
    </xf>
    <xf numFmtId="167" fontId="53" fillId="0" borderId="25" xfId="112" applyNumberFormat="1" applyFont="1" applyFill="1" applyBorder="1" applyAlignment="1">
      <alignment horizontal="right" vertical="center"/>
      <protection/>
    </xf>
    <xf numFmtId="0" fontId="54" fillId="0" borderId="0" xfId="0" applyFont="1" applyAlignment="1" applyProtection="1">
      <alignment/>
      <protection hidden="1" locked="0"/>
    </xf>
    <xf numFmtId="0" fontId="26" fillId="0" borderId="31" xfId="0" applyFont="1" applyBorder="1" applyAlignment="1" applyProtection="1">
      <alignment horizontal="left" vertical="top"/>
      <protection hidden="1" locked="0"/>
    </xf>
    <xf numFmtId="0" fontId="1" fillId="0" borderId="0" xfId="0" applyFont="1" applyBorder="1" applyAlignment="1" applyProtection="1">
      <alignment horizontal="left" vertical="top"/>
      <protection hidden="1" locked="0"/>
    </xf>
    <xf numFmtId="170" fontId="26" fillId="0" borderId="25" xfId="0" applyNumberFormat="1" applyFont="1" applyFill="1" applyBorder="1" applyAlignment="1" applyProtection="1">
      <alignment horizontal="right" vertical="center"/>
      <protection hidden="1" locked="0"/>
    </xf>
    <xf numFmtId="167" fontId="26" fillId="0" borderId="25" xfId="112" applyNumberFormat="1" applyFont="1" applyFill="1" applyBorder="1" applyAlignment="1">
      <alignment horizontal="right" vertical="center"/>
      <protection/>
    </xf>
    <xf numFmtId="2" fontId="26" fillId="0" borderId="0" xfId="0" applyNumberFormat="1" applyFont="1" applyBorder="1" applyAlignment="1" applyProtection="1">
      <alignment horizontal="left" vertical="top" wrapText="1"/>
      <protection hidden="1" locked="0"/>
    </xf>
    <xf numFmtId="0" fontId="53" fillId="0" borderId="0" xfId="0" applyFont="1" applyAlignment="1" applyProtection="1">
      <alignment/>
      <protection hidden="1" locked="0"/>
    </xf>
    <xf numFmtId="0" fontId="35" fillId="0" borderId="31" xfId="0" applyFont="1" applyBorder="1" applyAlignment="1" applyProtection="1">
      <alignment horizontal="left" vertical="top"/>
      <protection hidden="1" locked="0"/>
    </xf>
    <xf numFmtId="0" fontId="35" fillId="0" borderId="0" xfId="0" applyFont="1" applyBorder="1" applyAlignment="1" applyProtection="1">
      <alignment horizontal="left" vertical="top"/>
      <protection hidden="1" locked="0"/>
    </xf>
    <xf numFmtId="0" fontId="26" fillId="0" borderId="0" xfId="0" applyFont="1" applyBorder="1" applyAlignment="1" applyProtection="1">
      <alignment horizontal="left" vertical="top"/>
      <protection hidden="1" locked="0"/>
    </xf>
    <xf numFmtId="0" fontId="53" fillId="0" borderId="0" xfId="0" applyFont="1" applyBorder="1" applyAlignment="1" applyProtection="1">
      <alignment/>
      <protection hidden="1" locked="0"/>
    </xf>
    <xf numFmtId="164" fontId="26" fillId="0" borderId="0" xfId="113" applyFont="1" applyFill="1" applyAlignment="1">
      <alignment vertical="center"/>
      <protection/>
    </xf>
    <xf numFmtId="164" fontId="35" fillId="0" borderId="0" xfId="113" applyFont="1" applyFill="1" applyAlignment="1">
      <alignment horizontal="left" vertical="center"/>
      <protection/>
    </xf>
    <xf numFmtId="164" fontId="35" fillId="0" borderId="0" xfId="113" applyFont="1" applyFill="1" applyAlignment="1">
      <alignment vertical="center"/>
      <protection/>
    </xf>
    <xf numFmtId="164" fontId="35" fillId="0" borderId="26" xfId="113" applyFont="1" applyFill="1" applyBorder="1" applyAlignment="1">
      <alignment vertical="center"/>
      <protection/>
    </xf>
    <xf numFmtId="164" fontId="40" fillId="0" borderId="0" xfId="113" applyFont="1" applyFill="1" applyAlignment="1">
      <alignment horizontal="right" vertical="center"/>
      <protection/>
    </xf>
    <xf numFmtId="164" fontId="35" fillId="0" borderId="28" xfId="113" applyFont="1" applyFill="1" applyBorder="1" applyAlignment="1">
      <alignment vertical="center"/>
      <protection/>
    </xf>
    <xf numFmtId="164" fontId="40" fillId="0" borderId="0" xfId="113" applyFont="1" applyFill="1" applyBorder="1" applyAlignment="1">
      <alignment vertical="center"/>
      <protection/>
    </xf>
    <xf numFmtId="164" fontId="35" fillId="0" borderId="29" xfId="113" applyFont="1" applyFill="1" applyBorder="1" applyAlignment="1">
      <alignment vertical="center"/>
      <protection/>
    </xf>
    <xf numFmtId="164" fontId="35" fillId="0" borderId="24" xfId="113" applyFont="1" applyFill="1" applyBorder="1" applyAlignment="1">
      <alignment horizontal="left" vertical="center"/>
      <protection/>
    </xf>
    <xf numFmtId="164" fontId="35" fillId="0" borderId="29" xfId="113" applyFont="1" applyFill="1" applyBorder="1" applyAlignment="1">
      <alignment horizontal="center" vertical="center"/>
      <protection/>
    </xf>
    <xf numFmtId="164" fontId="35" fillId="0" borderId="29" xfId="113" applyFont="1" applyFill="1" applyBorder="1" applyAlignment="1">
      <alignment horizontal="left" vertical="center"/>
      <protection/>
    </xf>
    <xf numFmtId="164" fontId="35" fillId="0" borderId="31" xfId="113" applyFont="1" applyFill="1" applyBorder="1" applyAlignment="1">
      <alignment vertical="center"/>
      <protection/>
    </xf>
    <xf numFmtId="164" fontId="35" fillId="0" borderId="0" xfId="113" applyFont="1" applyFill="1" applyBorder="1" applyAlignment="1">
      <alignment vertical="center"/>
      <protection/>
    </xf>
    <xf numFmtId="164" fontId="48" fillId="0" borderId="0" xfId="113" applyFont="1" applyFill="1" applyBorder="1" applyAlignment="1" applyProtection="1">
      <alignment horizontal="left" vertical="center" indent="6"/>
      <protection locked="0"/>
    </xf>
    <xf numFmtId="164" fontId="35" fillId="0" borderId="25" xfId="113" applyFont="1" applyFill="1" applyBorder="1" applyAlignment="1">
      <alignment horizontal="left" vertical="center"/>
      <protection/>
    </xf>
    <xf numFmtId="164" fontId="40" fillId="0" borderId="0" xfId="113" applyFont="1" applyFill="1" applyAlignment="1">
      <alignment horizontal="center" vertical="center"/>
      <protection/>
    </xf>
    <xf numFmtId="164" fontId="40" fillId="0" borderId="25" xfId="113" applyFont="1" applyFill="1" applyBorder="1" applyAlignment="1">
      <alignment horizontal="center" vertical="top"/>
      <protection/>
    </xf>
    <xf numFmtId="164" fontId="40" fillId="0" borderId="25" xfId="113" applyFont="1" applyFill="1" applyBorder="1" applyAlignment="1">
      <alignment horizontal="center" vertical="center"/>
      <protection/>
    </xf>
    <xf numFmtId="164" fontId="35" fillId="0" borderId="31" xfId="113" applyFont="1" applyFill="1" applyBorder="1" applyAlignment="1">
      <alignment horizontal="center" vertical="center"/>
      <protection/>
    </xf>
    <xf numFmtId="164" fontId="35" fillId="0" borderId="0" xfId="113" applyFont="1" applyFill="1" applyBorder="1" applyAlignment="1">
      <alignment horizontal="center" vertical="center"/>
      <protection/>
    </xf>
    <xf numFmtId="164" fontId="35" fillId="0" borderId="31" xfId="113" applyFont="1" applyFill="1" applyBorder="1" applyAlignment="1">
      <alignment horizontal="left" vertical="center"/>
      <protection/>
    </xf>
    <xf numFmtId="164" fontId="35" fillId="0" borderId="0" xfId="113" applyFont="1" applyFill="1" applyBorder="1" applyAlignment="1">
      <alignment horizontal="left" vertical="center"/>
      <protection/>
    </xf>
    <xf numFmtId="164" fontId="40" fillId="0" borderId="25" xfId="113" applyFont="1" applyFill="1" applyBorder="1" applyAlignment="1">
      <alignment horizontal="left" vertical="center"/>
      <protection/>
    </xf>
    <xf numFmtId="164" fontId="48" fillId="0" borderId="0" xfId="113" applyFont="1" applyFill="1" applyBorder="1" applyAlignment="1" applyProtection="1">
      <alignment horizontal="left" vertical="center"/>
      <protection locked="0"/>
    </xf>
    <xf numFmtId="164" fontId="35" fillId="0" borderId="20" xfId="113" applyFont="1" applyFill="1" applyBorder="1" applyAlignment="1">
      <alignment vertical="center"/>
      <protection/>
    </xf>
    <xf numFmtId="164" fontId="40" fillId="0" borderId="20" xfId="113" applyFont="1" applyFill="1" applyBorder="1" applyAlignment="1">
      <alignment vertical="center"/>
      <protection/>
    </xf>
    <xf numFmtId="164" fontId="40" fillId="0" borderId="0" xfId="113" applyFont="1" applyFill="1" applyBorder="1" applyAlignment="1">
      <alignment horizontal="center" vertical="center"/>
      <protection/>
    </xf>
    <xf numFmtId="164" fontId="40" fillId="0" borderId="25" xfId="113" applyFont="1" applyFill="1" applyBorder="1" applyAlignment="1">
      <alignment vertical="center"/>
      <protection/>
    </xf>
    <xf numFmtId="164" fontId="41" fillId="0" borderId="27" xfId="113" applyFont="1" applyFill="1" applyBorder="1" applyAlignment="1">
      <alignment horizontal="center" vertical="center"/>
      <protection/>
    </xf>
    <xf numFmtId="164" fontId="41" fillId="0" borderId="21" xfId="113" applyFont="1" applyFill="1" applyBorder="1" applyAlignment="1">
      <alignment horizontal="center" vertical="center"/>
      <protection/>
    </xf>
    <xf numFmtId="164" fontId="41" fillId="0" borderId="36" xfId="113" applyFont="1" applyFill="1" applyBorder="1" applyAlignment="1">
      <alignment horizontal="center" vertical="center"/>
      <protection/>
    </xf>
    <xf numFmtId="164" fontId="26" fillId="0" borderId="0" xfId="113" applyFont="1" applyFill="1" applyAlignment="1">
      <alignment horizontal="center" vertical="center"/>
      <protection/>
    </xf>
    <xf numFmtId="164" fontId="35" fillId="0" borderId="28" xfId="113" applyFont="1" applyFill="1" applyBorder="1">
      <alignment/>
      <protection/>
    </xf>
    <xf numFmtId="164" fontId="35" fillId="0" borderId="29" xfId="113" applyFont="1" applyFill="1" applyBorder="1">
      <alignment/>
      <protection/>
    </xf>
    <xf numFmtId="164" fontId="35" fillId="0" borderId="29" xfId="113" applyFont="1" applyFill="1" applyBorder="1" applyAlignment="1" applyProtection="1">
      <alignment horizontal="left"/>
      <protection/>
    </xf>
    <xf numFmtId="164" fontId="40" fillId="0" borderId="30" xfId="113" applyFont="1" applyFill="1" applyBorder="1" applyAlignment="1">
      <alignment horizontal="center" vertical="center"/>
      <protection/>
    </xf>
    <xf numFmtId="171" fontId="50" fillId="0" borderId="28" xfId="113" applyNumberFormat="1" applyFont="1" applyFill="1" applyBorder="1" applyAlignment="1" applyProtection="1">
      <alignment vertical="center"/>
      <protection/>
    </xf>
    <xf numFmtId="171" fontId="50" fillId="0" borderId="24" xfId="113" applyNumberFormat="1" applyFont="1" applyFill="1" applyBorder="1" applyAlignment="1" applyProtection="1">
      <alignment vertical="center"/>
      <protection/>
    </xf>
    <xf numFmtId="164" fontId="35" fillId="0" borderId="31" xfId="113" applyFont="1" applyFill="1" applyBorder="1">
      <alignment/>
      <protection/>
    </xf>
    <xf numFmtId="164" fontId="35" fillId="0" borderId="0" xfId="113" applyFont="1" applyFill="1" applyBorder="1">
      <alignment/>
      <protection/>
    </xf>
    <xf numFmtId="164" fontId="35" fillId="0" borderId="0" xfId="113" applyFont="1" applyFill="1" applyBorder="1" applyAlignment="1" applyProtection="1">
      <alignment horizontal="left"/>
      <protection/>
    </xf>
    <xf numFmtId="164" fontId="40" fillId="0" borderId="0" xfId="113" applyFont="1" applyFill="1" applyBorder="1" applyAlignment="1" applyProtection="1">
      <alignment horizontal="right"/>
      <protection/>
    </xf>
    <xf numFmtId="172" fontId="50" fillId="0" borderId="35" xfId="113" applyNumberFormat="1" applyFont="1" applyFill="1" applyBorder="1" applyAlignment="1" applyProtection="1">
      <alignment horizontal="right" vertical="center"/>
      <protection/>
    </xf>
    <xf numFmtId="172" fontId="50" fillId="0" borderId="22" xfId="113" applyNumberFormat="1" applyFont="1" applyFill="1" applyBorder="1" applyAlignment="1" applyProtection="1">
      <alignment horizontal="right" vertical="center"/>
      <protection/>
    </xf>
    <xf numFmtId="164" fontId="26" fillId="0" borderId="28" xfId="113" applyFont="1" applyFill="1" applyBorder="1" applyAlignment="1" applyProtection="1">
      <alignment horizontal="left"/>
      <protection/>
    </xf>
    <xf numFmtId="164" fontId="26" fillId="0" borderId="29" xfId="113" applyFont="1" applyFill="1" applyBorder="1" applyAlignment="1" applyProtection="1">
      <alignment horizontal="left"/>
      <protection/>
    </xf>
    <xf numFmtId="164" fontId="42" fillId="0" borderId="29" xfId="113" applyFont="1" applyFill="1" applyBorder="1" applyAlignment="1">
      <alignment horizontal="center" vertical="center"/>
      <protection/>
    </xf>
    <xf numFmtId="171" fontId="55" fillId="0" borderId="24" xfId="113" applyNumberFormat="1" applyFont="1" applyFill="1" applyBorder="1" applyAlignment="1" applyProtection="1">
      <alignment vertical="center"/>
      <protection/>
    </xf>
    <xf numFmtId="171" fontId="55" fillId="0" borderId="29" xfId="113" applyNumberFormat="1" applyFont="1" applyFill="1" applyBorder="1" applyAlignment="1" applyProtection="1">
      <alignment vertical="center"/>
      <protection/>
    </xf>
    <xf numFmtId="171" fontId="55" fillId="0" borderId="30" xfId="113" applyNumberFormat="1" applyFont="1" applyFill="1" applyBorder="1" applyAlignment="1" applyProtection="1">
      <alignment vertical="center"/>
      <protection/>
    </xf>
    <xf numFmtId="164" fontId="26" fillId="0" borderId="31" xfId="113" applyFont="1" applyFill="1" applyBorder="1" applyAlignment="1" applyProtection="1">
      <alignment horizontal="left"/>
      <protection/>
    </xf>
    <xf numFmtId="164" fontId="26" fillId="0" borderId="0" xfId="113" applyFont="1" applyFill="1" applyBorder="1" applyAlignment="1" applyProtection="1">
      <alignment horizontal="left"/>
      <protection/>
    </xf>
    <xf numFmtId="164" fontId="42" fillId="0" borderId="0" xfId="113" applyFont="1" applyFill="1" applyBorder="1" applyAlignment="1">
      <alignment horizontal="center" vertical="center"/>
      <protection/>
    </xf>
    <xf numFmtId="171" fontId="55" fillId="0" borderId="25" xfId="113" applyNumberFormat="1" applyFont="1" applyFill="1" applyBorder="1" applyAlignment="1" applyProtection="1">
      <alignment vertical="center"/>
      <protection/>
    </xf>
    <xf numFmtId="171" fontId="55" fillId="0" borderId="0" xfId="113" applyNumberFormat="1" applyFont="1" applyFill="1" applyBorder="1" applyAlignment="1" applyProtection="1">
      <alignment vertical="center"/>
      <protection/>
    </xf>
    <xf numFmtId="171" fontId="55" fillId="0" borderId="20" xfId="113" applyNumberFormat="1" applyFont="1" applyFill="1" applyBorder="1" applyAlignment="1" applyProtection="1">
      <alignment vertical="center"/>
      <protection/>
    </xf>
    <xf numFmtId="164" fontId="26" fillId="0" borderId="35" xfId="113" applyFont="1" applyFill="1" applyBorder="1" applyAlignment="1" applyProtection="1">
      <alignment horizontal="left"/>
      <protection/>
    </xf>
    <xf numFmtId="164" fontId="26" fillId="0" borderId="26" xfId="113" applyFont="1" applyFill="1" applyBorder="1" applyAlignment="1" applyProtection="1">
      <alignment horizontal="left"/>
      <protection/>
    </xf>
    <xf numFmtId="164" fontId="42" fillId="0" borderId="26" xfId="113" applyFont="1" applyFill="1" applyBorder="1" applyAlignment="1">
      <alignment horizontal="center" vertical="center"/>
      <protection/>
    </xf>
    <xf numFmtId="172" fontId="55" fillId="0" borderId="22" xfId="113" applyNumberFormat="1" applyFont="1" applyFill="1" applyBorder="1" applyAlignment="1" applyProtection="1">
      <alignment horizontal="right" vertical="center"/>
      <protection/>
    </xf>
    <xf numFmtId="164" fontId="26" fillId="0" borderId="0" xfId="113" applyFont="1" applyFill="1" applyBorder="1" applyAlignment="1">
      <alignment vertical="center"/>
      <protection/>
    </xf>
    <xf numFmtId="164" fontId="42" fillId="0" borderId="30" xfId="113" applyFont="1" applyFill="1" applyBorder="1" applyAlignment="1">
      <alignment horizontal="center" vertical="center"/>
      <protection/>
    </xf>
    <xf numFmtId="171" fontId="55" fillId="0" borderId="28" xfId="113" applyNumberFormat="1" applyFont="1" applyFill="1" applyBorder="1" applyAlignment="1" applyProtection="1">
      <alignment vertical="center"/>
      <protection/>
    </xf>
    <xf numFmtId="164" fontId="42" fillId="0" borderId="20" xfId="113" applyFont="1" applyFill="1" applyBorder="1" applyAlignment="1">
      <alignment horizontal="center" vertical="center"/>
      <protection/>
    </xf>
    <xf numFmtId="171" fontId="55" fillId="0" borderId="31" xfId="113" applyNumberFormat="1" applyFont="1" applyFill="1" applyBorder="1" applyAlignment="1" applyProtection="1">
      <alignment vertical="center"/>
      <protection/>
    </xf>
    <xf numFmtId="171" fontId="55" fillId="0" borderId="0" xfId="113" applyNumberFormat="1" applyFont="1" applyFill="1" applyBorder="1" applyAlignment="1" applyProtection="1">
      <alignment horizontal="right" vertical="center"/>
      <protection/>
    </xf>
    <xf numFmtId="164" fontId="42" fillId="0" borderId="23" xfId="113" applyFont="1" applyFill="1" applyBorder="1" applyAlignment="1">
      <alignment horizontal="center" vertical="center"/>
      <protection/>
    </xf>
    <xf numFmtId="172" fontId="55" fillId="0" borderId="35" xfId="113" applyNumberFormat="1" applyFont="1" applyFill="1" applyBorder="1" applyAlignment="1" applyProtection="1">
      <alignment horizontal="right" vertical="center"/>
      <protection/>
    </xf>
    <xf numFmtId="172" fontId="55" fillId="0" borderId="25" xfId="113" applyNumberFormat="1" applyFont="1" applyFill="1" applyBorder="1" applyAlignment="1" applyProtection="1">
      <alignment horizontal="right" vertical="center"/>
      <protection/>
    </xf>
    <xf numFmtId="164" fontId="55" fillId="0" borderId="28" xfId="113" applyFont="1" applyFill="1" applyBorder="1" applyAlignment="1" applyProtection="1">
      <alignment horizontal="left"/>
      <protection/>
    </xf>
    <xf numFmtId="1" fontId="26" fillId="0" borderId="29" xfId="113" applyNumberFormat="1" applyFont="1" applyFill="1" applyBorder="1">
      <alignment/>
      <protection/>
    </xf>
    <xf numFmtId="172" fontId="55" fillId="0" borderId="0" xfId="113" applyNumberFormat="1" applyFont="1" applyFill="1" applyBorder="1" applyAlignment="1" applyProtection="1">
      <alignment horizontal="right" vertical="center"/>
      <protection/>
    </xf>
    <xf numFmtId="172" fontId="55" fillId="0" borderId="20" xfId="113" applyNumberFormat="1" applyFont="1" applyFill="1" applyBorder="1" applyAlignment="1" applyProtection="1">
      <alignment horizontal="right" vertical="center"/>
      <protection/>
    </xf>
    <xf numFmtId="172" fontId="55" fillId="0" borderId="26" xfId="113" applyNumberFormat="1" applyFont="1" applyFill="1" applyBorder="1" applyAlignment="1" applyProtection="1">
      <alignment horizontal="right" vertical="center"/>
      <protection/>
    </xf>
    <xf numFmtId="172" fontId="55" fillId="0" borderId="23" xfId="113" applyNumberFormat="1" applyFont="1" applyFill="1" applyBorder="1" applyAlignment="1" applyProtection="1">
      <alignment horizontal="right" vertical="center"/>
      <protection/>
    </xf>
    <xf numFmtId="172" fontId="55" fillId="0" borderId="0" xfId="113" applyNumberFormat="1" applyFont="1" applyFill="1" applyBorder="1" applyAlignment="1" applyProtection="1">
      <alignment vertical="center"/>
      <protection/>
    </xf>
    <xf numFmtId="164" fontId="56" fillId="0" borderId="0" xfId="111" applyFont="1" applyFill="1" applyBorder="1" applyAlignment="1" applyProtection="1">
      <alignment horizontal="left"/>
      <protection/>
    </xf>
    <xf numFmtId="164" fontId="57" fillId="0" borderId="0" xfId="113" applyFont="1" applyFill="1" applyAlignment="1">
      <alignment vertical="center"/>
      <protection/>
    </xf>
    <xf numFmtId="164" fontId="55" fillId="0" borderId="0" xfId="113" applyFont="1" applyFill="1" applyAlignment="1">
      <alignment vertical="center"/>
      <protection/>
    </xf>
    <xf numFmtId="164" fontId="58" fillId="0" borderId="0" xfId="113" applyFont="1" applyFill="1" applyAlignment="1">
      <alignment vertical="center"/>
      <protection/>
    </xf>
    <xf numFmtId="164" fontId="47" fillId="0" borderId="23" xfId="115" applyFont="1" applyBorder="1" applyAlignment="1">
      <alignment horizontal="left"/>
      <protection/>
    </xf>
    <xf numFmtId="164" fontId="35" fillId="0" borderId="20" xfId="115" applyFont="1" applyBorder="1" applyAlignment="1" applyProtection="1">
      <alignment horizontal="left"/>
      <protection/>
    </xf>
    <xf numFmtId="164" fontId="35" fillId="0" borderId="31" xfId="115" applyFont="1" applyBorder="1" applyAlignment="1" applyProtection="1">
      <alignment horizontal="center"/>
      <protection/>
    </xf>
    <xf numFmtId="164" fontId="40" fillId="0" borderId="28" xfId="115" applyFont="1" applyBorder="1" applyAlignment="1">
      <alignment/>
      <protection/>
    </xf>
    <xf numFmtId="164" fontId="47" fillId="0" borderId="19" xfId="115" applyFont="1" applyBorder="1" applyAlignment="1">
      <alignment horizontal="left"/>
      <protection/>
    </xf>
    <xf numFmtId="164" fontId="52" fillId="0" borderId="20" xfId="115" applyFont="1" applyBorder="1" applyAlignment="1" applyProtection="1">
      <alignment horizontal="center"/>
      <protection/>
    </xf>
    <xf numFmtId="169" fontId="50" fillId="0" borderId="37" xfId="115" applyNumberFormat="1" applyFont="1" applyFill="1" applyBorder="1" applyAlignment="1">
      <alignment horizontal="right"/>
      <protection/>
    </xf>
    <xf numFmtId="169" fontId="50" fillId="0" borderId="37" xfId="115" applyNumberFormat="1" applyFont="1" applyFill="1" applyBorder="1">
      <alignment/>
      <protection/>
    </xf>
    <xf numFmtId="169" fontId="50" fillId="0" borderId="38" xfId="115" applyNumberFormat="1" applyFont="1" applyFill="1" applyBorder="1" applyAlignment="1">
      <alignment horizontal="right"/>
      <protection/>
    </xf>
    <xf numFmtId="49" fontId="26" fillId="0" borderId="39" xfId="115" applyNumberFormat="1" applyFont="1" applyBorder="1" applyAlignment="1" applyProtection="1">
      <alignment horizontal="left" vertical="top" wrapText="1"/>
      <protection/>
    </xf>
    <xf numFmtId="164" fontId="26" fillId="0" borderId="40" xfId="115" applyFont="1" applyBorder="1" applyAlignment="1" applyProtection="1">
      <alignment horizontal="left" vertical="top" wrapText="1"/>
      <protection/>
    </xf>
    <xf numFmtId="49" fontId="26" fillId="0" borderId="41" xfId="115" applyNumberFormat="1" applyFont="1" applyBorder="1" applyAlignment="1" applyProtection="1">
      <alignment horizontal="left" vertical="top" wrapText="1"/>
      <protection/>
    </xf>
    <xf numFmtId="3" fontId="59" fillId="0" borderId="40" xfId="0" applyNumberFormat="1" applyFont="1" applyBorder="1" applyAlignment="1">
      <alignment/>
    </xf>
    <xf numFmtId="169" fontId="26" fillId="0" borderId="42" xfId="115" applyNumberFormat="1" applyFont="1" applyFill="1" applyBorder="1">
      <alignment/>
      <protection/>
    </xf>
    <xf numFmtId="169" fontId="26" fillId="0" borderId="42" xfId="115" applyNumberFormat="1" applyFont="1" applyFill="1" applyBorder="1" applyAlignment="1">
      <alignment horizontal="right"/>
      <protection/>
    </xf>
    <xf numFmtId="49" fontId="26" fillId="0" borderId="43" xfId="115" applyNumberFormat="1" applyFont="1" applyBorder="1" applyAlignment="1">
      <alignment horizontal="left" vertical="top" wrapText="1"/>
      <protection/>
    </xf>
    <xf numFmtId="164" fontId="26" fillId="0" borderId="44" xfId="115" applyFont="1" applyBorder="1" applyAlignment="1" applyProtection="1">
      <alignment horizontal="left" vertical="top" wrapText="1"/>
      <protection/>
    </xf>
    <xf numFmtId="49" fontId="26" fillId="0" borderId="45" xfId="115" applyNumberFormat="1" applyFont="1" applyBorder="1" applyAlignment="1" applyProtection="1">
      <alignment horizontal="left" vertical="top" wrapText="1"/>
      <protection/>
    </xf>
    <xf numFmtId="3" fontId="59" fillId="0" borderId="44" xfId="0" applyNumberFormat="1" applyFont="1" applyBorder="1" applyAlignment="1">
      <alignment/>
    </xf>
    <xf numFmtId="169" fontId="26" fillId="0" borderId="46" xfId="115" applyNumberFormat="1" applyFont="1" applyFill="1" applyBorder="1" applyAlignment="1">
      <alignment horizontal="right"/>
      <protection/>
    </xf>
    <xf numFmtId="0" fontId="0" fillId="0" borderId="46" xfId="0" applyFill="1" applyBorder="1" applyAlignment="1">
      <alignment/>
    </xf>
    <xf numFmtId="0" fontId="0" fillId="0" borderId="0" xfId="0" applyFill="1" applyAlignment="1">
      <alignment/>
    </xf>
    <xf numFmtId="169" fontId="26" fillId="0" borderId="0" xfId="115" applyNumberFormat="1" applyFont="1" applyFill="1" applyBorder="1">
      <alignment/>
      <protection/>
    </xf>
    <xf numFmtId="173" fontId="26" fillId="0" borderId="46" xfId="115" applyNumberFormat="1" applyFont="1" applyFill="1" applyBorder="1" applyAlignment="1">
      <alignment horizontal="right"/>
      <protection/>
    </xf>
    <xf numFmtId="0" fontId="0" fillId="0" borderId="46" xfId="0" applyBorder="1" applyAlignment="1">
      <alignment/>
    </xf>
    <xf numFmtId="49" fontId="26" fillId="0" borderId="47" xfId="115" applyNumberFormat="1" applyFont="1" applyBorder="1" applyAlignment="1">
      <alignment horizontal="left" vertical="top" wrapText="1"/>
      <protection/>
    </xf>
    <xf numFmtId="164" fontId="26" fillId="0" borderId="48" xfId="115" applyFont="1" applyBorder="1" applyAlignment="1" applyProtection="1">
      <alignment horizontal="left" vertical="top" wrapText="1"/>
      <protection/>
    </xf>
    <xf numFmtId="49" fontId="26" fillId="0" borderId="49" xfId="115" applyNumberFormat="1" applyFont="1" applyBorder="1" applyAlignment="1" applyProtection="1">
      <alignment horizontal="left" vertical="top" wrapText="1"/>
      <protection/>
    </xf>
    <xf numFmtId="3" fontId="59" fillId="0" borderId="48" xfId="0" applyNumberFormat="1" applyFont="1" applyBorder="1" applyAlignment="1">
      <alignment/>
    </xf>
    <xf numFmtId="0" fontId="0" fillId="0" borderId="50" xfId="0" applyBorder="1" applyAlignment="1">
      <alignment/>
    </xf>
    <xf numFmtId="170" fontId="60" fillId="0" borderId="0" xfId="0" applyNumberFormat="1" applyFont="1" applyFill="1" applyAlignment="1">
      <alignment/>
    </xf>
    <xf numFmtId="170" fontId="60" fillId="0" borderId="0" xfId="0" applyNumberFormat="1" applyFont="1" applyFill="1" applyAlignment="1">
      <alignment horizontal="center"/>
    </xf>
    <xf numFmtId="170" fontId="60" fillId="0" borderId="0" xfId="0" applyNumberFormat="1" applyFont="1" applyFill="1" applyBorder="1" applyAlignment="1">
      <alignment horizontal="center" vertical="center"/>
    </xf>
    <xf numFmtId="170" fontId="60" fillId="0" borderId="0" xfId="0" applyNumberFormat="1" applyFont="1" applyFill="1" applyAlignment="1">
      <alignment horizontal="center" vertical="center" wrapText="1"/>
    </xf>
    <xf numFmtId="170" fontId="60" fillId="0" borderId="0" xfId="0" applyNumberFormat="1" applyFont="1" applyFill="1" applyAlignment="1">
      <alignment vertical="center"/>
    </xf>
    <xf numFmtId="174" fontId="60" fillId="0" borderId="0" xfId="0" applyNumberFormat="1" applyFont="1" applyFill="1" applyAlignment="1">
      <alignment/>
    </xf>
    <xf numFmtId="175" fontId="60" fillId="0" borderId="0" xfId="0" applyNumberFormat="1" applyFont="1" applyFill="1" applyAlignment="1">
      <alignment/>
    </xf>
    <xf numFmtId="175" fontId="60" fillId="0" borderId="0" xfId="0" applyNumberFormat="1" applyFont="1" applyFill="1" applyAlignment="1">
      <alignment horizontal="center" vertical="center"/>
    </xf>
    <xf numFmtId="174" fontId="60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/>
    </xf>
    <xf numFmtId="170" fontId="61" fillId="0" borderId="0" xfId="0" applyNumberFormat="1" applyFont="1" applyFill="1" applyAlignment="1">
      <alignment/>
    </xf>
    <xf numFmtId="170" fontId="62" fillId="0" borderId="0" xfId="0" applyNumberFormat="1" applyFont="1" applyFill="1" applyAlignment="1">
      <alignment horizontal="center"/>
    </xf>
    <xf numFmtId="170" fontId="60" fillId="0" borderId="0" xfId="0" applyNumberFormat="1" applyFont="1" applyFill="1" applyAlignment="1">
      <alignment horizontal="right" vertical="center"/>
    </xf>
    <xf numFmtId="0" fontId="62" fillId="0" borderId="0" xfId="0" applyFont="1" applyFill="1" applyAlignment="1">
      <alignment/>
    </xf>
    <xf numFmtId="170" fontId="62" fillId="0" borderId="0" xfId="0" applyNumberFormat="1" applyFont="1" applyFill="1" applyBorder="1" applyAlignment="1">
      <alignment horizontal="center" wrapText="1"/>
    </xf>
    <xf numFmtId="170" fontId="60" fillId="0" borderId="0" xfId="0" applyNumberFormat="1" applyFont="1" applyFill="1" applyBorder="1" applyAlignment="1">
      <alignment horizontal="center"/>
    </xf>
    <xf numFmtId="170" fontId="60" fillId="0" borderId="0" xfId="0" applyNumberFormat="1" applyFont="1" applyFill="1" applyBorder="1" applyAlignment="1">
      <alignment horizontal="center" vertical="center" wrapText="1"/>
    </xf>
    <xf numFmtId="170" fontId="62" fillId="0" borderId="21" xfId="0" applyNumberFormat="1" applyFont="1" applyFill="1" applyBorder="1" applyAlignment="1">
      <alignment horizontal="center" vertical="center" wrapText="1"/>
    </xf>
    <xf numFmtId="175" fontId="62" fillId="0" borderId="21" xfId="0" applyNumberFormat="1" applyFont="1" applyFill="1" applyBorder="1" applyAlignment="1">
      <alignment horizontal="center" vertical="center" wrapText="1"/>
    </xf>
    <xf numFmtId="20" fontId="62" fillId="0" borderId="21" xfId="0" applyNumberFormat="1" applyFont="1" applyFill="1" applyBorder="1" applyAlignment="1">
      <alignment horizontal="center" vertical="center" wrapText="1"/>
    </xf>
    <xf numFmtId="0" fontId="62" fillId="0" borderId="51" xfId="0" applyFont="1" applyFill="1" applyBorder="1" applyAlignment="1">
      <alignment horizontal="center" vertical="center" wrapText="1"/>
    </xf>
    <xf numFmtId="170" fontId="65" fillId="0" borderId="52" xfId="0" applyNumberFormat="1" applyFont="1" applyFill="1" applyBorder="1" applyAlignment="1">
      <alignment horizontal="center" vertical="center" wrapText="1"/>
    </xf>
    <xf numFmtId="170" fontId="65" fillId="0" borderId="53" xfId="0" applyNumberFormat="1" applyFont="1" applyFill="1" applyBorder="1" applyAlignment="1">
      <alignment horizontal="center" vertical="center" wrapText="1"/>
    </xf>
    <xf numFmtId="0" fontId="65" fillId="0" borderId="53" xfId="0" applyFont="1" applyFill="1" applyBorder="1" applyAlignment="1">
      <alignment horizontal="center" vertical="center" wrapText="1"/>
    </xf>
    <xf numFmtId="0" fontId="65" fillId="0" borderId="53" xfId="0" applyNumberFormat="1" applyFont="1" applyFill="1" applyBorder="1" applyAlignment="1">
      <alignment horizontal="center" vertical="center"/>
    </xf>
    <xf numFmtId="175" fontId="65" fillId="0" borderId="53" xfId="0" applyNumberFormat="1" applyFont="1" applyFill="1" applyBorder="1" applyAlignment="1">
      <alignment horizontal="center" vertical="center"/>
    </xf>
    <xf numFmtId="0" fontId="65" fillId="0" borderId="54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/>
    </xf>
    <xf numFmtId="49" fontId="60" fillId="0" borderId="55" xfId="0" applyNumberFormat="1" applyFont="1" applyFill="1" applyBorder="1" applyAlignment="1">
      <alignment horizontal="center" vertical="center"/>
    </xf>
    <xf numFmtId="49" fontId="60" fillId="0" borderId="21" xfId="0" applyNumberFormat="1" applyFont="1" applyFill="1" applyBorder="1" applyAlignment="1">
      <alignment horizontal="center" vertical="center"/>
    </xf>
    <xf numFmtId="170" fontId="60" fillId="0" borderId="24" xfId="0" applyNumberFormat="1" applyFont="1" applyFill="1" applyBorder="1" applyAlignment="1">
      <alignment horizontal="left" vertical="center" wrapText="1"/>
    </xf>
    <xf numFmtId="0" fontId="60" fillId="0" borderId="21" xfId="0" applyFont="1" applyFill="1" applyBorder="1" applyAlignment="1">
      <alignment horizontal="left" vertical="center" wrapText="1"/>
    </xf>
    <xf numFmtId="170" fontId="60" fillId="0" borderId="25" xfId="0" applyNumberFormat="1" applyFont="1" applyFill="1" applyBorder="1" applyAlignment="1">
      <alignment vertical="center"/>
    </xf>
    <xf numFmtId="167" fontId="60" fillId="0" borderId="25" xfId="0" applyNumberFormat="1" applyFont="1" applyFill="1" applyBorder="1" applyAlignment="1">
      <alignment horizontal="center" vertical="center"/>
    </xf>
    <xf numFmtId="167" fontId="60" fillId="0" borderId="56" xfId="121" applyNumberFormat="1" applyFont="1" applyFill="1" applyBorder="1" applyAlignment="1" applyProtection="1">
      <alignment horizontal="center" vertical="center"/>
      <protection/>
    </xf>
    <xf numFmtId="170" fontId="53" fillId="0" borderId="57" xfId="0" applyNumberFormat="1" applyFont="1" applyFill="1" applyBorder="1" applyAlignment="1">
      <alignment/>
    </xf>
    <xf numFmtId="170" fontId="53" fillId="0" borderId="58" xfId="0" applyNumberFormat="1" applyFont="1" applyFill="1" applyBorder="1" applyAlignment="1">
      <alignment horizontal="center"/>
    </xf>
    <xf numFmtId="170" fontId="53" fillId="0" borderId="58" xfId="0" applyNumberFormat="1" applyFont="1" applyFill="1" applyBorder="1" applyAlignment="1">
      <alignment horizontal="center" vertical="center"/>
    </xf>
    <xf numFmtId="170" fontId="53" fillId="0" borderId="58" xfId="0" applyNumberFormat="1" applyFont="1" applyFill="1" applyBorder="1" applyAlignment="1">
      <alignment horizontal="center" vertical="center" wrapText="1"/>
    </xf>
    <xf numFmtId="170" fontId="53" fillId="0" borderId="58" xfId="0" applyNumberFormat="1" applyFont="1" applyFill="1" applyBorder="1" applyAlignment="1">
      <alignment vertical="center"/>
    </xf>
    <xf numFmtId="167" fontId="60" fillId="0" borderId="58" xfId="0" applyNumberFormat="1" applyFont="1" applyFill="1" applyBorder="1" applyAlignment="1">
      <alignment horizontal="center" vertical="center"/>
    </xf>
    <xf numFmtId="167" fontId="60" fillId="0" borderId="59" xfId="121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>
      <alignment/>
    </xf>
    <xf numFmtId="0" fontId="60" fillId="0" borderId="21" xfId="0" applyFont="1" applyFill="1" applyBorder="1" applyAlignment="1">
      <alignment/>
    </xf>
    <xf numFmtId="3" fontId="40" fillId="0" borderId="21" xfId="110" applyNumberFormat="1" applyFont="1" applyBorder="1" applyAlignment="1">
      <alignment horizontal="center" vertical="center"/>
      <protection/>
    </xf>
    <xf numFmtId="170" fontId="53" fillId="0" borderId="25" xfId="0" applyNumberFormat="1" applyFont="1" applyFill="1" applyBorder="1" applyAlignment="1" applyProtection="1">
      <alignment horizontal="right" vertical="center"/>
      <protection hidden="1"/>
    </xf>
    <xf numFmtId="171" fontId="55" fillId="60" borderId="25" xfId="113" applyNumberFormat="1" applyFont="1" applyFill="1" applyBorder="1" applyAlignment="1" applyProtection="1">
      <alignment vertical="center"/>
      <protection/>
    </xf>
    <xf numFmtId="171" fontId="50" fillId="60" borderId="31" xfId="113" applyNumberFormat="1" applyFont="1" applyFill="1" applyBorder="1" applyAlignment="1" applyProtection="1">
      <alignment vertical="center"/>
      <protection/>
    </xf>
    <xf numFmtId="171" fontId="55" fillId="60" borderId="0" xfId="113" applyNumberFormat="1" applyFont="1" applyFill="1" applyBorder="1" applyAlignment="1" applyProtection="1">
      <alignment vertical="center"/>
      <protection/>
    </xf>
    <xf numFmtId="172" fontId="55" fillId="60" borderId="25" xfId="113" applyNumberFormat="1" applyFont="1" applyFill="1" applyBorder="1" applyAlignment="1" applyProtection="1">
      <alignment horizontal="right" vertical="center"/>
      <protection/>
    </xf>
    <xf numFmtId="171" fontId="55" fillId="60" borderId="24" xfId="113" applyNumberFormat="1" applyFont="1" applyFill="1" applyBorder="1" applyAlignment="1" applyProtection="1">
      <alignment vertical="center"/>
      <protection/>
    </xf>
    <xf numFmtId="171" fontId="55" fillId="60" borderId="29" xfId="113" applyNumberFormat="1" applyFont="1" applyFill="1" applyBorder="1" applyAlignment="1" applyProtection="1">
      <alignment vertical="center"/>
      <protection/>
    </xf>
    <xf numFmtId="172" fontId="55" fillId="60" borderId="22" xfId="113" applyNumberFormat="1" applyFont="1" applyFill="1" applyBorder="1" applyAlignment="1" applyProtection="1">
      <alignment horizontal="right" vertical="center"/>
      <protection/>
    </xf>
    <xf numFmtId="172" fontId="55" fillId="60" borderId="60" xfId="113" applyNumberFormat="1" applyFont="1" applyFill="1" applyBorder="1" applyAlignment="1" applyProtection="1">
      <alignment horizontal="right" vertical="center"/>
      <protection/>
    </xf>
    <xf numFmtId="171" fontId="55" fillId="60" borderId="24" xfId="113" applyNumberFormat="1" applyFont="1" applyFill="1" applyBorder="1" applyAlignment="1" applyProtection="1">
      <alignment horizontal="right" vertical="center"/>
      <protection/>
    </xf>
    <xf numFmtId="171" fontId="55" fillId="60" borderId="29" xfId="113" applyNumberFormat="1" applyFont="1" applyFill="1" applyBorder="1" applyAlignment="1" applyProtection="1">
      <alignment horizontal="right" vertical="center"/>
      <protection/>
    </xf>
    <xf numFmtId="167" fontId="26" fillId="0" borderId="25" xfId="110" applyNumberFormat="1" applyFont="1" applyFill="1" applyBorder="1" applyAlignment="1">
      <alignment horizontal="right"/>
      <protection/>
    </xf>
    <xf numFmtId="3" fontId="35" fillId="0" borderId="22" xfId="110" applyNumberFormat="1" applyFont="1" applyFill="1" applyBorder="1" applyAlignment="1">
      <alignment horizontal="right"/>
      <protection/>
    </xf>
    <xf numFmtId="3" fontId="35" fillId="0" borderId="61" xfId="110" applyNumberFormat="1" applyFont="1" applyFill="1" applyBorder="1">
      <alignment/>
      <protection/>
    </xf>
    <xf numFmtId="3" fontId="35" fillId="0" borderId="22" xfId="110" applyNumberFormat="1" applyFont="1" applyFill="1" applyBorder="1">
      <alignment/>
      <protection/>
    </xf>
    <xf numFmtId="3" fontId="40" fillId="0" borderId="20" xfId="110" applyNumberFormat="1" applyFont="1" applyBorder="1" applyAlignment="1">
      <alignment horizontal="center" vertical="center"/>
      <protection/>
    </xf>
    <xf numFmtId="49" fontId="40" fillId="0" borderId="20" xfId="110" applyNumberFormat="1" applyFont="1" applyBorder="1" applyAlignment="1">
      <alignment horizontal="center" vertical="center"/>
      <protection/>
    </xf>
    <xf numFmtId="167" fontId="35" fillId="0" borderId="25" xfId="110" applyNumberFormat="1" applyFont="1" applyFill="1" applyBorder="1" applyAlignment="1">
      <alignment horizontal="right" vertical="center"/>
      <protection/>
    </xf>
    <xf numFmtId="3" fontId="41" fillId="0" borderId="21" xfId="110" applyNumberFormat="1" applyFont="1" applyBorder="1" applyAlignment="1">
      <alignment horizontal="center" vertical="center"/>
      <protection/>
    </xf>
    <xf numFmtId="3" fontId="35" fillId="0" borderId="62" xfId="110" applyNumberFormat="1" applyFont="1" applyFill="1" applyBorder="1" applyAlignment="1">
      <alignment horizontal="right" vertical="center"/>
      <protection/>
    </xf>
    <xf numFmtId="3" fontId="35" fillId="0" borderId="21" xfId="110" applyNumberFormat="1" applyFont="1" applyFill="1" applyBorder="1" applyAlignment="1">
      <alignment vertical="center"/>
      <protection/>
    </xf>
    <xf numFmtId="0" fontId="26" fillId="0" borderId="35" xfId="0" applyFont="1" applyBorder="1" applyAlignment="1" applyProtection="1">
      <alignment horizontal="left" vertical="center"/>
      <protection hidden="1" locked="0"/>
    </xf>
    <xf numFmtId="0" fontId="26" fillId="0" borderId="26" xfId="0" applyFont="1" applyBorder="1" applyAlignment="1" applyProtection="1">
      <alignment horizontal="left" vertical="center"/>
      <protection hidden="1" locked="0"/>
    </xf>
    <xf numFmtId="0" fontId="26" fillId="0" borderId="22" xfId="0" applyFont="1" applyFill="1" applyBorder="1" applyAlignment="1" applyProtection="1">
      <alignment/>
      <protection hidden="1" locked="0"/>
    </xf>
    <xf numFmtId="167" fontId="26" fillId="0" borderId="22" xfId="112" applyNumberFormat="1" applyFont="1" applyFill="1" applyBorder="1" applyAlignment="1">
      <alignment horizontal="right" vertical="center"/>
      <protection/>
    </xf>
    <xf numFmtId="171" fontId="50" fillId="60" borderId="25" xfId="113" applyNumberFormat="1" applyFont="1" applyFill="1" applyBorder="1" applyAlignment="1" applyProtection="1">
      <alignment vertical="center"/>
      <protection/>
    </xf>
    <xf numFmtId="164" fontId="34" fillId="0" borderId="0" xfId="116" applyFont="1" applyBorder="1" applyAlignment="1" applyProtection="1">
      <alignment horizontal="center"/>
      <protection/>
    </xf>
    <xf numFmtId="164" fontId="34" fillId="0" borderId="0" xfId="116" applyFont="1" applyBorder="1" applyAlignment="1" applyProtection="1">
      <alignment horizontal="center"/>
      <protection/>
    </xf>
    <xf numFmtId="164" fontId="26" fillId="0" borderId="0" xfId="116" applyFont="1" applyFill="1" applyBorder="1" applyAlignment="1" applyProtection="1">
      <alignment horizontal="center"/>
      <protection/>
    </xf>
    <xf numFmtId="164" fontId="35" fillId="0" borderId="0" xfId="109" applyFont="1" applyBorder="1" applyAlignment="1">
      <alignment horizontal="center"/>
      <protection/>
    </xf>
    <xf numFmtId="164" fontId="26" fillId="0" borderId="0" xfId="109" applyFont="1" applyBorder="1" applyAlignment="1" applyProtection="1">
      <alignment horizontal="center"/>
      <protection/>
    </xf>
    <xf numFmtId="0" fontId="35" fillId="0" borderId="0" xfId="110" applyFont="1" applyBorder="1" applyAlignment="1">
      <alignment horizontal="center" vertical="center"/>
      <protection/>
    </xf>
    <xf numFmtId="0" fontId="40" fillId="0" borderId="21" xfId="110" applyFont="1" applyBorder="1" applyAlignment="1">
      <alignment horizontal="center" vertical="center"/>
      <protection/>
    </xf>
    <xf numFmtId="2" fontId="40" fillId="0" borderId="21" xfId="110" applyNumberFormat="1" applyFont="1" applyBorder="1" applyAlignment="1">
      <alignment horizontal="center" vertical="center" wrapText="1"/>
      <protection/>
    </xf>
    <xf numFmtId="3" fontId="40" fillId="0" borderId="21" xfId="110" applyNumberFormat="1" applyFont="1" applyBorder="1" applyAlignment="1">
      <alignment horizontal="center"/>
      <protection/>
    </xf>
    <xf numFmtId="0" fontId="44" fillId="0" borderId="21" xfId="112" applyFont="1" applyBorder="1" applyAlignment="1">
      <alignment horizontal="center" vertical="center"/>
      <protection/>
    </xf>
    <xf numFmtId="0" fontId="34" fillId="0" borderId="0" xfId="0" applyFont="1" applyBorder="1" applyAlignment="1">
      <alignment horizontal="left" vertical="center"/>
    </xf>
    <xf numFmtId="0" fontId="39" fillId="0" borderId="0" xfId="112" applyFont="1" applyBorder="1" applyAlignment="1">
      <alignment horizontal="center"/>
      <protection/>
    </xf>
    <xf numFmtId="0" fontId="35" fillId="0" borderId="0" xfId="110" applyFont="1" applyBorder="1" applyAlignment="1">
      <alignment horizontal="center"/>
      <protection/>
    </xf>
    <xf numFmtId="0" fontId="39" fillId="0" borderId="0" xfId="112" applyFont="1" applyBorder="1" applyAlignment="1">
      <alignment horizontal="center"/>
      <protection/>
    </xf>
    <xf numFmtId="0" fontId="39" fillId="0" borderId="21" xfId="112" applyFont="1" applyFill="1" applyBorder="1" applyAlignment="1">
      <alignment horizontal="center" vertical="center"/>
      <protection/>
    </xf>
    <xf numFmtId="0" fontId="39" fillId="0" borderId="25" xfId="112" applyFont="1" applyBorder="1" applyAlignment="1">
      <alignment horizontal="center"/>
      <protection/>
    </xf>
    <xf numFmtId="164" fontId="40" fillId="0" borderId="23" xfId="115" applyFont="1" applyBorder="1" applyAlignment="1">
      <alignment horizontal="center" vertical="top"/>
      <protection/>
    </xf>
    <xf numFmtId="164" fontId="35" fillId="0" borderId="25" xfId="115" applyFont="1" applyBorder="1" applyAlignment="1" applyProtection="1">
      <alignment horizontal="center" vertical="center"/>
      <protection/>
    </xf>
    <xf numFmtId="164" fontId="50" fillId="0" borderId="25" xfId="115" applyFont="1" applyBorder="1" applyAlignment="1" applyProtection="1">
      <alignment horizontal="left"/>
      <protection/>
    </xf>
    <xf numFmtId="164" fontId="35" fillId="0" borderId="0" xfId="115" applyFont="1" applyBorder="1" applyAlignment="1">
      <alignment horizontal="left"/>
      <protection/>
    </xf>
    <xf numFmtId="164" fontId="35" fillId="0" borderId="0" xfId="115" applyFont="1" applyBorder="1" applyAlignment="1" applyProtection="1">
      <alignment horizontal="center" vertical="center"/>
      <protection/>
    </xf>
    <xf numFmtId="164" fontId="35" fillId="0" borderId="24" xfId="115" applyFont="1" applyBorder="1" applyAlignment="1" applyProtection="1">
      <alignment horizontal="center" vertical="top"/>
      <protection/>
    </xf>
    <xf numFmtId="0" fontId="35" fillId="0" borderId="25" xfId="0" applyFont="1" applyBorder="1" applyAlignment="1" applyProtection="1">
      <alignment horizontal="center"/>
      <protection hidden="1" locked="0"/>
    </xf>
    <xf numFmtId="0" fontId="35" fillId="0" borderId="31" xfId="0" applyFont="1" applyBorder="1" applyAlignment="1" applyProtection="1">
      <alignment horizontal="center"/>
      <protection hidden="1" locked="0"/>
    </xf>
    <xf numFmtId="0" fontId="41" fillId="0" borderId="21" xfId="0" applyFont="1" applyBorder="1" applyAlignment="1" applyProtection="1">
      <alignment horizontal="center" vertical="center"/>
      <protection hidden="1" locked="0"/>
    </xf>
    <xf numFmtId="0" fontId="41" fillId="0" borderId="27" xfId="0" applyFont="1" applyBorder="1" applyAlignment="1" applyProtection="1">
      <alignment horizontal="center" vertical="center"/>
      <protection hidden="1" locked="0"/>
    </xf>
    <xf numFmtId="0" fontId="35" fillId="0" borderId="0" xfId="0" applyFont="1" applyBorder="1" applyAlignment="1" applyProtection="1">
      <alignment horizontal="center"/>
      <protection hidden="1" locked="0"/>
    </xf>
    <xf numFmtId="0" fontId="39" fillId="0" borderId="24" xfId="114" applyFont="1" applyFill="1" applyBorder="1" applyAlignment="1">
      <alignment horizontal="center" vertical="center" wrapText="1"/>
      <protection/>
    </xf>
    <xf numFmtId="0" fontId="39" fillId="0" borderId="63" xfId="114" applyFont="1" applyFill="1" applyBorder="1" applyAlignment="1">
      <alignment horizontal="center" vertical="center" wrapText="1"/>
      <protection/>
    </xf>
    <xf numFmtId="0" fontId="35" fillId="0" borderId="21" xfId="0" applyFont="1" applyFill="1" applyBorder="1" applyAlignment="1" applyProtection="1">
      <alignment horizontal="center" vertical="center"/>
      <protection hidden="1" locked="0"/>
    </xf>
    <xf numFmtId="164" fontId="35" fillId="0" borderId="0" xfId="113" applyFont="1" applyFill="1" applyBorder="1" applyAlignment="1" applyProtection="1">
      <alignment horizontal="center" vertical="center"/>
      <protection locked="0"/>
    </xf>
    <xf numFmtId="49" fontId="35" fillId="0" borderId="0" xfId="113" applyNumberFormat="1" applyFont="1" applyFill="1" applyBorder="1" applyAlignment="1" applyProtection="1">
      <alignment horizontal="center" vertical="center"/>
      <protection locked="0"/>
    </xf>
    <xf numFmtId="164" fontId="41" fillId="0" borderId="27" xfId="113" applyFont="1" applyFill="1" applyBorder="1" applyAlignment="1">
      <alignment horizontal="center" vertical="center"/>
      <protection/>
    </xf>
    <xf numFmtId="49" fontId="66" fillId="0" borderId="29" xfId="113" applyNumberFormat="1" applyFont="1" applyFill="1" applyBorder="1" applyAlignment="1" applyProtection="1">
      <alignment horizontal="left" vertical="top" wrapText="1"/>
      <protection/>
    </xf>
    <xf numFmtId="49" fontId="66" fillId="0" borderId="0" xfId="113" applyNumberFormat="1" applyFont="1" applyFill="1" applyBorder="1" applyAlignment="1" applyProtection="1">
      <alignment horizontal="left" vertical="top" wrapText="1"/>
      <protection/>
    </xf>
    <xf numFmtId="49" fontId="66" fillId="0" borderId="26" xfId="113" applyNumberFormat="1" applyFont="1" applyFill="1" applyBorder="1" applyAlignment="1" applyProtection="1">
      <alignment horizontal="left" vertical="top" wrapText="1"/>
      <protection/>
    </xf>
    <xf numFmtId="164" fontId="50" fillId="0" borderId="64" xfId="115" applyFont="1" applyBorder="1" applyAlignment="1" applyProtection="1">
      <alignment horizontal="left"/>
      <protection/>
    </xf>
    <xf numFmtId="164" fontId="35" fillId="0" borderId="0" xfId="115" applyFont="1" applyBorder="1" applyAlignment="1" applyProtection="1">
      <alignment horizontal="center"/>
      <protection/>
    </xf>
    <xf numFmtId="0" fontId="63" fillId="0" borderId="0" xfId="0" applyFont="1" applyFill="1" applyBorder="1" applyAlignment="1">
      <alignment horizontal="center"/>
    </xf>
    <xf numFmtId="170" fontId="64" fillId="0" borderId="0" xfId="0" applyNumberFormat="1" applyFont="1" applyFill="1" applyBorder="1" applyAlignment="1">
      <alignment horizontal="center" vertical="center"/>
    </xf>
    <xf numFmtId="170" fontId="62" fillId="0" borderId="65" xfId="0" applyNumberFormat="1" applyFont="1" applyFill="1" applyBorder="1" applyAlignment="1">
      <alignment horizontal="center" vertical="center" wrapText="1"/>
    </xf>
    <xf numFmtId="170" fontId="62" fillId="0" borderId="66" xfId="0" applyNumberFormat="1" applyFont="1" applyFill="1" applyBorder="1" applyAlignment="1">
      <alignment horizontal="center" vertical="center" wrapText="1"/>
    </xf>
    <xf numFmtId="175" fontId="62" fillId="0" borderId="66" xfId="0" applyNumberFormat="1" applyFont="1" applyFill="1" applyBorder="1" applyAlignment="1">
      <alignment horizontal="center" vertical="center" wrapText="1"/>
    </xf>
    <xf numFmtId="174" fontId="62" fillId="0" borderId="67" xfId="0" applyNumberFormat="1" applyFont="1" applyFill="1" applyBorder="1" applyAlignment="1">
      <alignment horizontal="center" vertical="center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 1 1" xfId="51"/>
    <cellStyle name="Accent 2 1" xfId="52"/>
    <cellStyle name="Accent 3 1" xfId="53"/>
    <cellStyle name="Accent 4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kcent 1" xfId="61"/>
    <cellStyle name="Akcent 2" xfId="62"/>
    <cellStyle name="Akcent 3" xfId="63"/>
    <cellStyle name="Akcent 4" xfId="64"/>
    <cellStyle name="Akcent 5" xfId="65"/>
    <cellStyle name="Akcent 6" xfId="66"/>
    <cellStyle name="Bad 1" xfId="67"/>
    <cellStyle name="Bad 2" xfId="68"/>
    <cellStyle name="Calculation" xfId="69"/>
    <cellStyle name="Check Cell" xfId="70"/>
    <cellStyle name="Dane wejściowe" xfId="71"/>
    <cellStyle name="Dane wyjściowe" xfId="72"/>
    <cellStyle name="Dobry" xfId="73"/>
    <cellStyle name="Comma" xfId="74"/>
    <cellStyle name="Comma [0]" xfId="75"/>
    <cellStyle name="Error 1" xfId="76"/>
    <cellStyle name="Explanatory Text" xfId="77"/>
    <cellStyle name="Footnote 1" xfId="78"/>
    <cellStyle name="Good 1" xfId="79"/>
    <cellStyle name="Good 2" xfId="80"/>
    <cellStyle name="Heading 1 1" xfId="81"/>
    <cellStyle name="Heading 1 2" xfId="82"/>
    <cellStyle name="Heading 2 1" xfId="83"/>
    <cellStyle name="Heading 2 2" xfId="84"/>
    <cellStyle name="Heading 3" xfId="85"/>
    <cellStyle name="Heading 4" xfId="86"/>
    <cellStyle name="Heading 5" xfId="87"/>
    <cellStyle name="Hyperlink 1" xfId="88"/>
    <cellStyle name="Input" xfId="89"/>
    <cellStyle name="Komórka połączona" xfId="90"/>
    <cellStyle name="Komórka zaznaczona" xfId="91"/>
    <cellStyle name="Linked Cell" xfId="92"/>
    <cellStyle name="Nagłówek 1" xfId="93"/>
    <cellStyle name="Nagłówek 2" xfId="94"/>
    <cellStyle name="Nagłówek 3" xfId="95"/>
    <cellStyle name="Nagłówek 4" xfId="96"/>
    <cellStyle name="Neutral 1" xfId="97"/>
    <cellStyle name="Neutral 2" xfId="98"/>
    <cellStyle name="Neutralny" xfId="99"/>
    <cellStyle name="Normal - Styl1" xfId="100"/>
    <cellStyle name="Normal - Styl2" xfId="101"/>
    <cellStyle name="Normal - Styl3" xfId="102"/>
    <cellStyle name="Normal - Styl4" xfId="103"/>
    <cellStyle name="Normal - Styl5" xfId="104"/>
    <cellStyle name="Normal - Styl6" xfId="105"/>
    <cellStyle name="Normal - Styl7" xfId="106"/>
    <cellStyle name="Normal 2" xfId="107"/>
    <cellStyle name="Normalny 2" xfId="108"/>
    <cellStyle name="Normalny_Spis treści" xfId="109"/>
    <cellStyle name="Normalny_T1-0305" xfId="110"/>
    <cellStyle name="Normalny_T2-0403" xfId="111"/>
    <cellStyle name="Normalny_T3-1102" xfId="112"/>
    <cellStyle name="Normalny_T6a-0305" xfId="113"/>
    <cellStyle name="Normalny_TABLICA_NR_3_ III_KWARTAŁ_2009_nowelizacja" xfId="114"/>
    <cellStyle name="Normalny_Tablica12-zob.dz-2010-07" xfId="115"/>
    <cellStyle name="Normalny_TYTUŁ03" xfId="116"/>
    <cellStyle name="Note 1" xfId="117"/>
    <cellStyle name="Note 2" xfId="118"/>
    <cellStyle name="Obliczenia" xfId="119"/>
    <cellStyle name="Output" xfId="120"/>
    <cellStyle name="Percent" xfId="121"/>
    <cellStyle name="Procentowy 2" xfId="122"/>
    <cellStyle name="Przecinek [0]" xfId="123"/>
    <cellStyle name="Status 1" xfId="124"/>
    <cellStyle name="Suma" xfId="125"/>
    <cellStyle name="Tekst objaśnienia" xfId="126"/>
    <cellStyle name="Tekst ostrzeżenia" xfId="127"/>
    <cellStyle name="Text 1" xfId="128"/>
    <cellStyle name="Title" xfId="129"/>
    <cellStyle name="Total" xfId="130"/>
    <cellStyle name="Tytuł" xfId="131"/>
    <cellStyle name="Uwaga" xfId="132"/>
    <cellStyle name="Currency" xfId="133"/>
    <cellStyle name="Currency [0]" xfId="134"/>
    <cellStyle name="Waluty [0]" xfId="135"/>
    <cellStyle name="Warning 1" xfId="136"/>
    <cellStyle name="Warning Text" xfId="137"/>
    <cellStyle name="Zły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-WOT\Moje%20Dokumenty\EXCEL\Spr-2004\Oper\ROK-dane%20wst&#281;pne%20II\Operatywka%20za%20rok%202004(%20dane-wst&#281;pn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-gje\Moje%20Dokumenty\ROK%20%202007\PISMA%20-%20ROK%202007\BUD&#380;et%202008\BW%20i%20BD%20z%20dnia%2014.09.2007r\4%20kor%20BW%20cz%2034%20NSRO-IP-14.09.2007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TUŁ"/>
      <sheetName val="ROZDZIELNIK 1  "/>
      <sheetName val="SPIS TREŚCI  "/>
      <sheetName val="TABLICA1  "/>
      <sheetName val="TABLICA2"/>
      <sheetName val="TABLICA4 "/>
      <sheetName val="TABLICA5  "/>
      <sheetName val="TABLICA7 "/>
      <sheetName val="TABLICA8"/>
      <sheetName val="TABLICA9  "/>
      <sheetName val="TABLICA10"/>
      <sheetName val="TABLICA15"/>
      <sheetName val="TABLICA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BW kor woj zestawienie 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zoomScaleSheetLayoutView="100" zoomScalePageLayoutView="0" workbookViewId="0" topLeftCell="A1">
      <selection activeCell="A40" sqref="A40"/>
    </sheetView>
  </sheetViews>
  <sheetFormatPr defaultColWidth="16.25390625" defaultRowHeight="12.75"/>
  <cols>
    <col min="1" max="1" width="52.50390625" style="1" customWidth="1"/>
    <col min="2" max="2" width="75.50390625" style="1" customWidth="1"/>
    <col min="3" max="3" width="21.25390625" style="1" customWidth="1"/>
    <col min="4" max="16384" width="16.25390625" style="1" customWidth="1"/>
  </cols>
  <sheetData>
    <row r="1" ht="18" customHeight="1">
      <c r="A1" s="2" t="s">
        <v>0</v>
      </c>
    </row>
    <row r="2" ht="15.75" customHeight="1">
      <c r="A2" s="3" t="s">
        <v>1</v>
      </c>
    </row>
    <row r="3" spans="1:3" ht="15" customHeight="1">
      <c r="A3" s="4" t="s">
        <v>2</v>
      </c>
      <c r="B3" s="5"/>
      <c r="C3" s="5" t="s">
        <v>2</v>
      </c>
    </row>
    <row r="4" spans="2:3" ht="15" customHeight="1">
      <c r="B4" s="6"/>
      <c r="C4" s="6" t="s">
        <v>2</v>
      </c>
    </row>
    <row r="5" ht="15" customHeight="1">
      <c r="B5" s="6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spans="1:3" ht="18" customHeight="1">
      <c r="A17" s="386" t="s">
        <v>3</v>
      </c>
      <c r="B17" s="386"/>
      <c r="C17" s="386"/>
    </row>
    <row r="18" spans="1:3" ht="15" customHeight="1">
      <c r="A18" s="2"/>
      <c r="B18" s="2"/>
      <c r="C18" s="2"/>
    </row>
    <row r="19" spans="1:3" ht="18" customHeight="1">
      <c r="A19" s="386" t="s">
        <v>4</v>
      </c>
      <c r="B19" s="386"/>
      <c r="C19" s="386"/>
    </row>
    <row r="20" spans="1:3" ht="15" customHeight="1">
      <c r="A20" s="2"/>
      <c r="B20" s="2"/>
      <c r="C20" s="2"/>
    </row>
    <row r="21" ht="11.25" customHeight="1"/>
    <row r="22" spans="1:3" s="7" customFormat="1" ht="18.75" customHeight="1">
      <c r="A22" s="386" t="s">
        <v>225</v>
      </c>
      <c r="B22" s="387"/>
      <c r="C22" s="387"/>
    </row>
    <row r="23" ht="15" customHeight="1"/>
    <row r="24" ht="15" customHeight="1"/>
    <row r="25" ht="15" customHeight="1"/>
    <row r="26" ht="15" customHeight="1"/>
    <row r="27" ht="15" customHeight="1">
      <c r="B27" s="1" t="s">
        <v>2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>
      <c r="A34" s="8"/>
    </row>
    <row r="35" ht="15" customHeight="1">
      <c r="A35" s="8"/>
    </row>
    <row r="36" ht="15" customHeight="1">
      <c r="A36" s="9" t="s">
        <v>2</v>
      </c>
    </row>
    <row r="37" ht="15" customHeight="1">
      <c r="A37" s="8"/>
    </row>
    <row r="38" ht="15" customHeight="1">
      <c r="A38" s="8"/>
    </row>
    <row r="39" spans="1:3" s="10" customFormat="1" ht="15.75" customHeight="1">
      <c r="A39" s="388" t="s">
        <v>226</v>
      </c>
      <c r="B39" s="388"/>
      <c r="C39" s="388"/>
    </row>
    <row r="40" ht="15" customHeight="1">
      <c r="A40" s="1" t="s">
        <v>2</v>
      </c>
    </row>
    <row r="41" ht="15" customHeight="1">
      <c r="A41" s="1" t="s">
        <v>2</v>
      </c>
    </row>
  </sheetData>
  <sheetProtection password="C1F2" sheet="1" objects="1" scenarios="1"/>
  <mergeCells count="4">
    <mergeCell ref="A17:C17"/>
    <mergeCell ref="A19:C19"/>
    <mergeCell ref="A22:C22"/>
    <mergeCell ref="A39:C3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1">
      <selection activeCell="F1" sqref="F1:F16384"/>
    </sheetView>
  </sheetViews>
  <sheetFormatPr defaultColWidth="11.375" defaultRowHeight="12.75"/>
  <cols>
    <col min="1" max="1" width="15.25390625" style="11" customWidth="1"/>
    <col min="2" max="2" width="70.375" style="11" customWidth="1"/>
    <col min="3" max="3" width="16.25390625" style="11" customWidth="1"/>
    <col min="4" max="4" width="35.25390625" style="11" customWidth="1"/>
    <col min="5" max="5" width="16.50390625" style="11" customWidth="1"/>
    <col min="6" max="253" width="12.50390625" style="11" customWidth="1"/>
    <col min="254" max="16384" width="11.375" style="11" customWidth="1"/>
  </cols>
  <sheetData>
    <row r="1" spans="1:10" ht="15.75" customHeight="1">
      <c r="A1" s="12" t="s">
        <v>2</v>
      </c>
      <c r="B1" s="389" t="s">
        <v>227</v>
      </c>
      <c r="C1" s="389"/>
      <c r="D1" s="389"/>
      <c r="E1" s="13"/>
      <c r="F1" s="14"/>
      <c r="G1" s="14"/>
      <c r="H1" s="14"/>
      <c r="I1" s="14"/>
      <c r="J1" s="14"/>
    </row>
    <row r="2" spans="1:10" ht="15.75" customHeight="1">
      <c r="A2" s="12"/>
      <c r="B2" s="13"/>
      <c r="C2" s="13"/>
      <c r="D2" s="13"/>
      <c r="E2" s="13"/>
      <c r="F2" s="14"/>
      <c r="G2" s="14"/>
      <c r="H2" s="14"/>
      <c r="I2" s="14"/>
      <c r="J2" s="14"/>
    </row>
    <row r="3" spans="1:6" ht="15.75" customHeight="1">
      <c r="A3" s="13" t="s">
        <v>2</v>
      </c>
      <c r="B3" s="390" t="s">
        <v>2</v>
      </c>
      <c r="C3" s="390"/>
      <c r="D3" s="390"/>
      <c r="E3" s="15"/>
      <c r="F3" s="13"/>
    </row>
    <row r="4" ht="15.75" customHeight="1">
      <c r="E4" s="16"/>
    </row>
    <row r="5" spans="1:5" ht="15.75" customHeight="1">
      <c r="A5" s="17" t="s">
        <v>5</v>
      </c>
      <c r="B5" s="18" t="s">
        <v>6</v>
      </c>
      <c r="E5" s="19"/>
    </row>
    <row r="6" spans="1:5" ht="15.75" customHeight="1">
      <c r="A6" s="17" t="s">
        <v>2</v>
      </c>
      <c r="B6" s="18" t="s">
        <v>2</v>
      </c>
      <c r="E6" s="20"/>
    </row>
    <row r="7" spans="1:5" ht="15.75" customHeight="1">
      <c r="A7" s="17" t="s">
        <v>7</v>
      </c>
      <c r="B7" s="18" t="s">
        <v>8</v>
      </c>
      <c r="E7" s="19"/>
    </row>
    <row r="8" spans="1:5" ht="15.75" customHeight="1">
      <c r="A8" s="21"/>
      <c r="B8" s="18" t="s">
        <v>2</v>
      </c>
      <c r="E8" s="22"/>
    </row>
    <row r="9" spans="1:5" ht="15.75" customHeight="1">
      <c r="A9" s="17" t="s">
        <v>9</v>
      </c>
      <c r="B9" s="18" t="s">
        <v>223</v>
      </c>
      <c r="E9" s="22"/>
    </row>
    <row r="10" spans="1:5" ht="15.75" customHeight="1">
      <c r="A10" s="21"/>
      <c r="B10" s="18"/>
      <c r="E10" s="22"/>
    </row>
    <row r="11" spans="1:5" ht="15.75" customHeight="1">
      <c r="A11" s="17" t="s">
        <v>10</v>
      </c>
      <c r="B11" s="18" t="s">
        <v>11</v>
      </c>
      <c r="E11" s="19"/>
    </row>
    <row r="12" spans="1:5" ht="15.75" customHeight="1">
      <c r="A12" s="21"/>
      <c r="E12" s="22"/>
    </row>
    <row r="13" spans="1:5" ht="15.75" customHeight="1">
      <c r="A13" s="17" t="s">
        <v>12</v>
      </c>
      <c r="B13" s="18" t="s">
        <v>13</v>
      </c>
      <c r="E13" s="19"/>
    </row>
    <row r="14" spans="1:5" ht="15.75" customHeight="1">
      <c r="A14" s="21"/>
      <c r="E14" s="22"/>
    </row>
    <row r="15" spans="1:5" ht="15.75" customHeight="1">
      <c r="A15" s="17" t="s">
        <v>14</v>
      </c>
      <c r="B15" s="18" t="s">
        <v>224</v>
      </c>
      <c r="E15" s="19"/>
    </row>
    <row r="16" spans="1:5" ht="15.75" customHeight="1">
      <c r="A16"/>
      <c r="E16" s="22"/>
    </row>
    <row r="17" spans="1:5" ht="15.75" customHeight="1">
      <c r="A17" s="23" t="s">
        <v>15</v>
      </c>
      <c r="B17" s="18" t="s">
        <v>16</v>
      </c>
      <c r="E17" s="19"/>
    </row>
    <row r="18" spans="1:5" ht="15.75" customHeight="1">
      <c r="A18" s="21"/>
      <c r="E18" s="22"/>
    </row>
    <row r="19" spans="1:5" ht="15.75" customHeight="1">
      <c r="A19" s="17"/>
      <c r="B19" s="18"/>
      <c r="E19" s="19"/>
    </row>
    <row r="20" spans="1:5" ht="15.75" customHeight="1">
      <c r="A20" s="17"/>
      <c r="B20" s="18"/>
      <c r="E20" s="19"/>
    </row>
    <row r="21" spans="1:5" ht="15.75" customHeight="1">
      <c r="A21" s="17"/>
      <c r="B21" s="18"/>
      <c r="E21" s="19"/>
    </row>
    <row r="22" spans="1:5" ht="15.75" customHeight="1">
      <c r="A22" s="17"/>
      <c r="B22" s="18"/>
      <c r="E22" s="19"/>
    </row>
    <row r="23" spans="1:5" ht="15.75" customHeight="1">
      <c r="A23" s="17"/>
      <c r="B23" s="18"/>
      <c r="E23" s="19"/>
    </row>
    <row r="24" spans="2:5" ht="15.75" customHeight="1">
      <c r="B24" s="18"/>
      <c r="E24" s="22"/>
    </row>
    <row r="25" spans="1:5" ht="15.75" customHeight="1">
      <c r="A25" s="24"/>
      <c r="B25" s="18"/>
      <c r="E25" s="19"/>
    </row>
    <row r="26" spans="2:5" ht="15.75" customHeight="1">
      <c r="B26" s="25"/>
      <c r="E26" s="19"/>
    </row>
    <row r="27" spans="1:5" ht="15.75" customHeight="1">
      <c r="A27" s="26"/>
      <c r="B27" s="27"/>
      <c r="C27" s="28"/>
      <c r="D27" s="28"/>
      <c r="E27" s="29"/>
    </row>
    <row r="28" spans="1:5" ht="15.75" customHeight="1">
      <c r="A28" s="30"/>
      <c r="B28" s="27"/>
      <c r="C28" s="28"/>
      <c r="D28" s="28"/>
      <c r="E28" s="29"/>
    </row>
    <row r="29" spans="1:5" ht="15.75" customHeight="1">
      <c r="A29" s="26"/>
      <c r="B29" s="31"/>
      <c r="C29" s="28"/>
      <c r="D29" s="28"/>
      <c r="E29" s="29"/>
    </row>
    <row r="30" spans="1:5" ht="15.75" customHeight="1">
      <c r="A30" s="30"/>
      <c r="B30" s="27"/>
      <c r="E30" s="29"/>
    </row>
    <row r="31" spans="1:5" ht="15.75" customHeight="1">
      <c r="A31" s="26"/>
      <c r="B31" s="31"/>
      <c r="E31" s="29"/>
    </row>
    <row r="32" spans="1:5" ht="15.75" customHeight="1">
      <c r="A32" s="30"/>
      <c r="B32" s="27"/>
      <c r="E32" s="29"/>
    </row>
    <row r="33" spans="1:5" ht="15.75" customHeight="1">
      <c r="A33" s="30"/>
      <c r="B33" s="31"/>
      <c r="E33" s="29"/>
    </row>
    <row r="34" spans="1:5" ht="15.75" customHeight="1">
      <c r="A34" s="30"/>
      <c r="B34" s="27"/>
      <c r="E34" s="29"/>
    </row>
    <row r="35" spans="1:5" ht="15.75" customHeight="1">
      <c r="A35" s="30"/>
      <c r="B35" s="31"/>
      <c r="C35" s="28"/>
      <c r="D35" s="28"/>
      <c r="E35" s="29"/>
    </row>
    <row r="36" spans="1:5" ht="15.75" customHeight="1">
      <c r="A36" s="26"/>
      <c r="B36" s="27"/>
      <c r="C36" s="28"/>
      <c r="D36" s="28"/>
      <c r="E36" s="29"/>
    </row>
    <row r="37" spans="1:5" ht="15.75" customHeight="1">
      <c r="A37" s="30"/>
      <c r="B37" s="32"/>
      <c r="C37" s="28"/>
      <c r="D37" s="28"/>
      <c r="E37" s="29"/>
    </row>
    <row r="38" ht="15" customHeight="1">
      <c r="E38" s="19"/>
    </row>
    <row r="39" spans="1:5" ht="15.75" customHeight="1">
      <c r="A39" s="30"/>
      <c r="B39" s="18"/>
      <c r="C39" s="32"/>
      <c r="E39" s="33"/>
    </row>
    <row r="40" spans="1:5" ht="15.75" customHeight="1">
      <c r="A40" s="34"/>
      <c r="E40" s="19"/>
    </row>
    <row r="41" spans="1:5" ht="15.75" customHeight="1">
      <c r="A41" s="30"/>
      <c r="B41" s="18"/>
      <c r="E41" s="33"/>
    </row>
    <row r="42" spans="1:5" ht="15.75" customHeight="1">
      <c r="A42" s="34"/>
      <c r="E42" s="19"/>
    </row>
    <row r="43" spans="1:5" ht="15.75" customHeight="1">
      <c r="A43" s="30"/>
      <c r="B43" s="18"/>
      <c r="E43" s="33"/>
    </row>
    <row r="44" ht="15" customHeight="1">
      <c r="E44" s="19"/>
    </row>
  </sheetData>
  <sheetProtection password="815C" sheet="1" objects="1" scenarios="1"/>
  <mergeCells count="2">
    <mergeCell ref="B1:D1"/>
    <mergeCell ref="B3:D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showOutlineSymbols="0" view="pageBreakPreview" zoomScaleNormal="75" zoomScaleSheetLayoutView="100" zoomScalePageLayoutView="0" workbookViewId="0" topLeftCell="A1">
      <selection activeCell="C10" sqref="C10"/>
    </sheetView>
  </sheetViews>
  <sheetFormatPr defaultColWidth="9.00390625" defaultRowHeight="14.25" customHeight="1"/>
  <cols>
    <col min="1" max="1" width="54.00390625" style="35" customWidth="1"/>
    <col min="2" max="3" width="19.00390625" style="35" customWidth="1"/>
    <col min="4" max="6" width="16.875" style="35" customWidth="1"/>
    <col min="7" max="7" width="12.625" style="35" customWidth="1"/>
    <col min="8" max="16384" width="9.00390625" style="35" customWidth="1"/>
  </cols>
  <sheetData>
    <row r="1" spans="1:6" ht="17.25" customHeight="1">
      <c r="A1" s="36" t="s">
        <v>17</v>
      </c>
      <c r="B1" s="36"/>
      <c r="C1" s="36"/>
      <c r="D1" s="37"/>
      <c r="E1" s="37"/>
      <c r="F1" s="37"/>
    </row>
    <row r="2" spans="1:6" ht="17.25" customHeight="1">
      <c r="A2" s="38"/>
      <c r="B2" s="38"/>
      <c r="C2" s="38"/>
      <c r="D2" s="37"/>
      <c r="E2" s="37"/>
      <c r="F2" s="37"/>
    </row>
    <row r="3" spans="1:7" ht="17.25" customHeight="1">
      <c r="A3" s="391" t="s">
        <v>6</v>
      </c>
      <c r="B3" s="391"/>
      <c r="C3" s="391"/>
      <c r="D3" s="391"/>
      <c r="E3" s="391"/>
      <c r="F3" s="391"/>
      <c r="G3" s="391"/>
    </row>
    <row r="4" spans="1:7" ht="17.25" customHeight="1">
      <c r="A4" s="391" t="s">
        <v>221</v>
      </c>
      <c r="B4" s="391"/>
      <c r="C4" s="391"/>
      <c r="D4" s="391"/>
      <c r="E4" s="391"/>
      <c r="F4" s="391"/>
      <c r="G4" s="391"/>
    </row>
    <row r="5" spans="1:7" ht="17.25" customHeight="1">
      <c r="A5" s="39"/>
      <c r="B5" s="39"/>
      <c r="C5" s="39"/>
      <c r="D5" s="40"/>
      <c r="E5" s="40"/>
      <c r="F5" s="40"/>
      <c r="G5" s="41" t="s">
        <v>18</v>
      </c>
    </row>
    <row r="6" spans="1:7" ht="15.75" customHeight="1">
      <c r="A6" s="392" t="s">
        <v>19</v>
      </c>
      <c r="B6" s="393" t="s">
        <v>20</v>
      </c>
      <c r="C6" s="393" t="s">
        <v>222</v>
      </c>
      <c r="D6" s="394" t="s">
        <v>21</v>
      </c>
      <c r="E6" s="394"/>
      <c r="F6" s="394"/>
      <c r="G6" s="42" t="s">
        <v>22</v>
      </c>
    </row>
    <row r="7" spans="1:7" ht="15.75" customHeight="1">
      <c r="A7" s="392"/>
      <c r="B7" s="393"/>
      <c r="C7" s="393"/>
      <c r="D7" s="43"/>
      <c r="E7" s="43"/>
      <c r="F7" s="43"/>
      <c r="G7" s="43"/>
    </row>
    <row r="8" spans="1:7" ht="39.75" customHeight="1">
      <c r="A8" s="392"/>
      <c r="B8" s="393"/>
      <c r="C8" s="393"/>
      <c r="D8" s="375" t="s">
        <v>23</v>
      </c>
      <c r="E8" s="375" t="s">
        <v>24</v>
      </c>
      <c r="F8" s="375" t="s">
        <v>220</v>
      </c>
      <c r="G8" s="376" t="s">
        <v>38</v>
      </c>
    </row>
    <row r="9" spans="1:7" s="45" customFormat="1" ht="9.75" customHeight="1">
      <c r="A9" s="44" t="s">
        <v>25</v>
      </c>
      <c r="B9" s="44">
        <v>2</v>
      </c>
      <c r="C9" s="44">
        <v>3</v>
      </c>
      <c r="D9" s="378">
        <v>4</v>
      </c>
      <c r="E9" s="378">
        <v>5</v>
      </c>
      <c r="F9" s="378">
        <v>6</v>
      </c>
      <c r="G9" s="44">
        <v>7</v>
      </c>
    </row>
    <row r="10" spans="1:7" s="48" customFormat="1" ht="39" customHeight="1">
      <c r="A10" s="46" t="s">
        <v>26</v>
      </c>
      <c r="B10" s="379">
        <v>276509</v>
      </c>
      <c r="C10" s="380">
        <v>276500</v>
      </c>
      <c r="D10" s="47">
        <v>52130</v>
      </c>
      <c r="E10" s="47">
        <v>183729</v>
      </c>
      <c r="F10" s="47">
        <v>231032</v>
      </c>
      <c r="G10" s="377">
        <f>F10/C10</f>
        <v>0.8355587703435805</v>
      </c>
    </row>
    <row r="11" spans="1:7" ht="39" customHeight="1">
      <c r="A11" s="49" t="s">
        <v>27</v>
      </c>
      <c r="B11" s="50">
        <f>SUM(B12:B13)</f>
        <v>4588346</v>
      </c>
      <c r="C11" s="50">
        <f>SUM(C12:C13)</f>
        <v>5713074</v>
      </c>
      <c r="D11" s="51">
        <f>D13+D12</f>
        <v>1262304</v>
      </c>
      <c r="E11" s="52">
        <f>SUM(E12:E13)</f>
        <v>2642166</v>
      </c>
      <c r="F11" s="50">
        <f>SUM(F12:F13)</f>
        <v>4501035</v>
      </c>
      <c r="G11" s="53">
        <f>F11/C11</f>
        <v>0.7878481882083096</v>
      </c>
    </row>
    <row r="12" spans="1:7" ht="29.25" customHeight="1">
      <c r="A12" s="54" t="s">
        <v>28</v>
      </c>
      <c r="B12" s="55">
        <v>4576043</v>
      </c>
      <c r="C12" s="55">
        <v>5653834</v>
      </c>
      <c r="D12" s="56">
        <v>1260402</v>
      </c>
      <c r="E12" s="57">
        <v>2634474</v>
      </c>
      <c r="F12" s="55">
        <v>4470267</v>
      </c>
      <c r="G12" s="371">
        <f>F12/C12</f>
        <v>0.7906611690403361</v>
      </c>
    </row>
    <row r="13" spans="1:7" ht="29.25" customHeight="1">
      <c r="A13" s="58" t="s">
        <v>29</v>
      </c>
      <c r="B13" s="59">
        <v>12303</v>
      </c>
      <c r="C13" s="59">
        <v>59240</v>
      </c>
      <c r="D13" s="60">
        <v>1902</v>
      </c>
      <c r="E13" s="61">
        <v>7692</v>
      </c>
      <c r="F13" s="59">
        <v>30768</v>
      </c>
      <c r="G13" s="371">
        <f>F13/C13</f>
        <v>0.5193787981093856</v>
      </c>
    </row>
    <row r="14" spans="1:7" ht="33" customHeight="1">
      <c r="A14" s="62" t="s">
        <v>30</v>
      </c>
      <c r="B14" s="372" t="s">
        <v>31</v>
      </c>
      <c r="C14" s="373">
        <v>6378126</v>
      </c>
      <c r="D14" s="372" t="s">
        <v>31</v>
      </c>
      <c r="E14" s="374">
        <v>2273</v>
      </c>
      <c r="F14" s="374">
        <v>6378125.45</v>
      </c>
      <c r="G14" s="63">
        <f>F14/C14</f>
        <v>0.9999999137677744</v>
      </c>
    </row>
    <row r="16" s="64" customFormat="1" ht="14.25" customHeight="1"/>
    <row r="17" spans="6:7" s="64" customFormat="1" ht="14.25" customHeight="1">
      <c r="F17" s="65"/>
      <c r="G17" s="65"/>
    </row>
    <row r="18" spans="5:6" s="64" customFormat="1" ht="14.25" customHeight="1">
      <c r="E18" s="65"/>
      <c r="F18" s="65"/>
    </row>
    <row r="19" s="64" customFormat="1" ht="14.25" customHeight="1"/>
  </sheetData>
  <sheetProtection password="C15F" sheet="1" insertColumns="0" insertRows="0" deleteColumns="0" deleteRows="0"/>
  <mergeCells count="6">
    <mergeCell ref="A3:G3"/>
    <mergeCell ref="A4:G4"/>
    <mergeCell ref="A6:A8"/>
    <mergeCell ref="B6:B8"/>
    <mergeCell ref="C6:C8"/>
    <mergeCell ref="D6:F6"/>
  </mergeCells>
  <printOptions horizontalCentered="1"/>
  <pageMargins left="0.7875" right="0.7875" top="0.7875" bottom="0.5902777777777778" header="0.5118055555555555" footer="0.5118055555555555"/>
  <pageSetup firstPageNumber="5" useFirstPageNumber="1"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J29"/>
  <sheetViews>
    <sheetView showGridLines="0" showZeros="0" showOutlineSymbols="0" view="pageBreakPreview" zoomScaleNormal="70" zoomScaleSheetLayoutView="100" zoomScalePageLayoutView="0" workbookViewId="0" topLeftCell="A23">
      <selection activeCell="J10" sqref="J10"/>
    </sheetView>
  </sheetViews>
  <sheetFormatPr defaultColWidth="7.75390625" defaultRowHeight="16.5" customHeight="1"/>
  <cols>
    <col min="1" max="1" width="4.50390625" style="66" customWidth="1"/>
    <col min="2" max="2" width="9.375" style="66" customWidth="1"/>
    <col min="3" max="3" width="3.75390625" style="66" customWidth="1"/>
    <col min="4" max="4" width="68.75390625" style="66" customWidth="1"/>
    <col min="5" max="5" width="18.00390625" style="67" customWidth="1"/>
    <col min="6" max="6" width="14.25390625" style="67" customWidth="1"/>
    <col min="7" max="7" width="14.25390625" style="68" customWidth="1"/>
    <col min="8" max="9" width="12.875" style="66" customWidth="1"/>
    <col min="10" max="10" width="14.375" style="66" customWidth="1"/>
    <col min="11" max="16384" width="7.75390625" style="66" customWidth="1"/>
  </cols>
  <sheetData>
    <row r="1" spans="1:9" ht="16.5" customHeight="1">
      <c r="A1" s="69" t="s">
        <v>32</v>
      </c>
      <c r="B1" s="69"/>
      <c r="C1" s="69"/>
      <c r="D1" s="69"/>
      <c r="E1" s="70"/>
      <c r="F1" s="70"/>
      <c r="G1" s="71"/>
      <c r="H1" s="72"/>
      <c r="I1" s="72"/>
    </row>
    <row r="2" spans="1:10" ht="16.5" customHeight="1">
      <c r="A2" s="397" t="s">
        <v>33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5.75" customHeight="1">
      <c r="A3" s="398" t="s">
        <v>221</v>
      </c>
      <c r="B3" s="398"/>
      <c r="C3" s="398"/>
      <c r="D3" s="398"/>
      <c r="E3" s="398"/>
      <c r="F3" s="398"/>
      <c r="G3" s="398"/>
      <c r="H3" s="398"/>
      <c r="I3" s="398"/>
      <c r="J3" s="398"/>
    </row>
    <row r="4" spans="1:10" ht="15.75" customHeight="1">
      <c r="A4" s="399" t="s">
        <v>34</v>
      </c>
      <c r="B4" s="399"/>
      <c r="C4" s="399"/>
      <c r="D4" s="399"/>
      <c r="E4" s="399"/>
      <c r="F4" s="399"/>
      <c r="G4" s="399"/>
      <c r="H4" s="399"/>
      <c r="I4" s="399"/>
      <c r="J4" s="399"/>
    </row>
    <row r="5" spans="1:9" ht="16.5" customHeight="1">
      <c r="A5" s="76"/>
      <c r="B5" s="76"/>
      <c r="C5" s="76"/>
      <c r="D5" s="77"/>
      <c r="E5" s="77"/>
      <c r="F5" s="77"/>
      <c r="G5" s="77"/>
      <c r="H5" s="77"/>
      <c r="I5" s="77"/>
    </row>
    <row r="6" spans="1:10" ht="16.5" customHeight="1">
      <c r="A6" s="79"/>
      <c r="B6" s="80"/>
      <c r="C6" s="80"/>
      <c r="D6" s="81"/>
      <c r="E6" s="393" t="s">
        <v>20</v>
      </c>
      <c r="F6" s="393" t="s">
        <v>222</v>
      </c>
      <c r="G6" s="400" t="s">
        <v>35</v>
      </c>
      <c r="H6" s="400"/>
      <c r="I6" s="400"/>
      <c r="J6" s="359" t="s">
        <v>22</v>
      </c>
    </row>
    <row r="7" spans="1:10" ht="16.5" customHeight="1">
      <c r="A7" s="401" t="s">
        <v>19</v>
      </c>
      <c r="B7" s="401"/>
      <c r="C7" s="401"/>
      <c r="D7" s="401"/>
      <c r="E7" s="393"/>
      <c r="F7" s="393"/>
      <c r="G7" s="82"/>
      <c r="H7" s="83"/>
      <c r="I7" s="83"/>
      <c r="J7" s="84"/>
    </row>
    <row r="8" spans="1:10" ht="16.5" customHeight="1">
      <c r="A8" s="85"/>
      <c r="B8" s="70"/>
      <c r="C8" s="70"/>
      <c r="D8" s="86"/>
      <c r="E8" s="393"/>
      <c r="F8" s="393"/>
      <c r="G8" s="87" t="s">
        <v>36</v>
      </c>
      <c r="H8" s="88" t="s">
        <v>37</v>
      </c>
      <c r="I8" s="88" t="s">
        <v>228</v>
      </c>
      <c r="J8" s="90" t="s">
        <v>38</v>
      </c>
    </row>
    <row r="9" spans="1:10" s="93" customFormat="1" ht="9.75" customHeight="1">
      <c r="A9" s="395">
        <v>1</v>
      </c>
      <c r="B9" s="395"/>
      <c r="C9" s="395"/>
      <c r="D9" s="395"/>
      <c r="E9" s="91">
        <v>2</v>
      </c>
      <c r="F9" s="92">
        <v>3</v>
      </c>
      <c r="G9" s="91">
        <v>4</v>
      </c>
      <c r="H9" s="91">
        <v>5</v>
      </c>
      <c r="I9" s="91">
        <v>6</v>
      </c>
      <c r="J9" s="91">
        <v>7</v>
      </c>
    </row>
    <row r="10" spans="1:10" s="99" customFormat="1" ht="30.75" customHeight="1">
      <c r="A10" s="94" t="s">
        <v>39</v>
      </c>
      <c r="B10" s="95"/>
      <c r="C10" s="95"/>
      <c r="D10" s="95"/>
      <c r="E10" s="96">
        <f>SUM(E12:E29)</f>
        <v>276509</v>
      </c>
      <c r="F10" s="97">
        <f>SUM(F12:F29)</f>
        <v>276500</v>
      </c>
      <c r="G10" s="96">
        <f>SUM(G12:G29)</f>
        <v>52130</v>
      </c>
      <c r="H10" s="96">
        <f>SUM(H12:H29)</f>
        <v>183729</v>
      </c>
      <c r="I10" s="96">
        <f>SUM(I12:I29)</f>
        <v>231032</v>
      </c>
      <c r="J10" s="98">
        <f>I10/F10</f>
        <v>0.8355587703435805</v>
      </c>
    </row>
    <row r="11" spans="1:10" s="99" customFormat="1" ht="21" customHeight="1">
      <c r="A11" s="100" t="s">
        <v>40</v>
      </c>
      <c r="B11" s="101"/>
      <c r="C11" s="102"/>
      <c r="D11" s="102"/>
      <c r="E11" s="103"/>
      <c r="F11" s="104"/>
      <c r="G11" s="105"/>
      <c r="H11" s="105"/>
      <c r="I11" s="105"/>
      <c r="J11" s="106"/>
    </row>
    <row r="12" spans="1:10" s="99" customFormat="1" ht="31.5" customHeight="1">
      <c r="A12" s="107"/>
      <c r="B12" s="108" t="s">
        <v>41</v>
      </c>
      <c r="C12" s="109"/>
      <c r="D12" s="110"/>
      <c r="E12" s="111">
        <v>63312</v>
      </c>
      <c r="F12" s="112">
        <v>63312</v>
      </c>
      <c r="G12" s="111">
        <v>15351</v>
      </c>
      <c r="H12" s="111">
        <v>31692</v>
      </c>
      <c r="I12" s="111">
        <v>48698</v>
      </c>
      <c r="J12" s="113">
        <f>I12/F12</f>
        <v>0.7691748799595653</v>
      </c>
    </row>
    <row r="13" spans="1:10" s="99" customFormat="1" ht="31.5" customHeight="1">
      <c r="A13" s="107"/>
      <c r="B13" s="396" t="s">
        <v>42</v>
      </c>
      <c r="C13" s="396"/>
      <c r="D13" s="396"/>
      <c r="E13" s="111">
        <v>0</v>
      </c>
      <c r="F13" s="112">
        <v>0</v>
      </c>
      <c r="G13" s="111"/>
      <c r="H13" s="111">
        <v>0</v>
      </c>
      <c r="I13" s="111"/>
      <c r="J13" s="113"/>
    </row>
    <row r="14" spans="1:10" s="99" customFormat="1" ht="31.5" customHeight="1">
      <c r="A14" s="107"/>
      <c r="B14" s="396" t="s">
        <v>43</v>
      </c>
      <c r="C14" s="396"/>
      <c r="D14" s="396"/>
      <c r="E14" s="111">
        <v>220</v>
      </c>
      <c r="F14" s="112">
        <v>220</v>
      </c>
      <c r="G14" s="111">
        <v>62</v>
      </c>
      <c r="H14" s="111">
        <v>180</v>
      </c>
      <c r="I14" s="111">
        <v>344</v>
      </c>
      <c r="J14" s="113">
        <f aca="true" t="shared" si="0" ref="J14:J27">I14/F14</f>
        <v>1.5636363636363637</v>
      </c>
    </row>
    <row r="15" spans="1:10" s="99" customFormat="1" ht="31.5" customHeight="1">
      <c r="A15" s="107"/>
      <c r="B15" s="102" t="s">
        <v>44</v>
      </c>
      <c r="C15" s="114"/>
      <c r="D15" s="114"/>
      <c r="E15" s="111">
        <v>2685</v>
      </c>
      <c r="F15" s="112">
        <v>2685</v>
      </c>
      <c r="G15" s="111">
        <v>692</v>
      </c>
      <c r="H15" s="111">
        <v>1510</v>
      </c>
      <c r="I15" s="111">
        <v>1692</v>
      </c>
      <c r="J15" s="113">
        <f t="shared" si="0"/>
        <v>0.6301675977653631</v>
      </c>
    </row>
    <row r="16" spans="1:10" s="99" customFormat="1" ht="31.5" customHeight="1">
      <c r="A16" s="107"/>
      <c r="B16" s="115" t="s">
        <v>45</v>
      </c>
      <c r="C16" s="114"/>
      <c r="D16" s="114"/>
      <c r="E16" s="111">
        <v>158088</v>
      </c>
      <c r="F16" s="112">
        <v>158088</v>
      </c>
      <c r="G16" s="111">
        <v>13755</v>
      </c>
      <c r="H16" s="111">
        <v>104707</v>
      </c>
      <c r="I16" s="111">
        <v>112419</v>
      </c>
      <c r="J16" s="113">
        <f t="shared" si="0"/>
        <v>0.7111165932898132</v>
      </c>
    </row>
    <row r="17" spans="1:10" s="99" customFormat="1" ht="31.5" customHeight="1">
      <c r="A17" s="107"/>
      <c r="B17" s="115" t="s">
        <v>46</v>
      </c>
      <c r="C17" s="114"/>
      <c r="D17" s="114"/>
      <c r="E17" s="111">
        <v>1770</v>
      </c>
      <c r="F17" s="112">
        <v>1770</v>
      </c>
      <c r="G17" s="111">
        <v>291</v>
      </c>
      <c r="H17" s="111">
        <v>842</v>
      </c>
      <c r="I17" s="111">
        <v>1324</v>
      </c>
      <c r="J17" s="113">
        <f t="shared" si="0"/>
        <v>0.7480225988700565</v>
      </c>
    </row>
    <row r="18" spans="1:10" s="99" customFormat="1" ht="31.5" customHeight="1">
      <c r="A18" s="107"/>
      <c r="B18" s="115" t="s">
        <v>47</v>
      </c>
      <c r="C18" s="114"/>
      <c r="D18" s="116"/>
      <c r="E18" s="111">
        <v>12370</v>
      </c>
      <c r="F18" s="112">
        <v>12370</v>
      </c>
      <c r="G18" s="111">
        <v>6600</v>
      </c>
      <c r="H18" s="111">
        <v>12729</v>
      </c>
      <c r="I18" s="111">
        <v>18177</v>
      </c>
      <c r="J18" s="113">
        <f t="shared" si="0"/>
        <v>1.4694421988682296</v>
      </c>
    </row>
    <row r="19" spans="1:10" s="99" customFormat="1" ht="31.5" customHeight="1">
      <c r="A19" s="107"/>
      <c r="B19" s="115" t="s">
        <v>48</v>
      </c>
      <c r="C19" s="116"/>
      <c r="D19" s="116"/>
      <c r="E19" s="111">
        <v>276</v>
      </c>
      <c r="F19" s="112">
        <v>276</v>
      </c>
      <c r="G19" s="111">
        <v>85</v>
      </c>
      <c r="H19" s="111">
        <v>163</v>
      </c>
      <c r="I19" s="111">
        <v>332</v>
      </c>
      <c r="J19" s="113">
        <f>I19/F19</f>
        <v>1.2028985507246377</v>
      </c>
    </row>
    <row r="20" spans="1:10" s="99" customFormat="1" ht="31.5" customHeight="1">
      <c r="A20" s="107"/>
      <c r="B20" s="115" t="s">
        <v>49</v>
      </c>
      <c r="C20" s="116"/>
      <c r="D20" s="116"/>
      <c r="E20" s="111"/>
      <c r="F20" s="112">
        <v>0</v>
      </c>
      <c r="G20" s="111">
        <v>2</v>
      </c>
      <c r="H20" s="111">
        <v>7</v>
      </c>
      <c r="I20" s="111">
        <v>7</v>
      </c>
      <c r="J20" s="113"/>
    </row>
    <row r="21" spans="1:10" s="99" customFormat="1" ht="31.5" customHeight="1">
      <c r="A21" s="107"/>
      <c r="B21" s="115" t="s">
        <v>50</v>
      </c>
      <c r="C21" s="116"/>
      <c r="D21" s="116"/>
      <c r="E21" s="111">
        <v>45</v>
      </c>
      <c r="F21" s="112">
        <v>45</v>
      </c>
      <c r="G21" s="111">
        <v>12</v>
      </c>
      <c r="H21" s="111">
        <v>25</v>
      </c>
      <c r="I21" s="111">
        <v>37</v>
      </c>
      <c r="J21" s="113">
        <f t="shared" si="0"/>
        <v>0.8222222222222222</v>
      </c>
    </row>
    <row r="22" spans="1:10" s="99" customFormat="1" ht="31.5" customHeight="1">
      <c r="A22" s="107"/>
      <c r="B22" s="115" t="s">
        <v>51</v>
      </c>
      <c r="C22" s="116"/>
      <c r="D22" s="116"/>
      <c r="E22" s="111">
        <v>18</v>
      </c>
      <c r="F22" s="112">
        <v>18</v>
      </c>
      <c r="G22" s="111">
        <v>12</v>
      </c>
      <c r="H22" s="111">
        <v>18</v>
      </c>
      <c r="I22" s="111">
        <v>25</v>
      </c>
      <c r="J22" s="113">
        <f t="shared" si="0"/>
        <v>1.3888888888888888</v>
      </c>
    </row>
    <row r="23" spans="1:10" s="99" customFormat="1" ht="31.5" customHeight="1">
      <c r="A23" s="107"/>
      <c r="B23" s="115" t="s">
        <v>52</v>
      </c>
      <c r="C23" s="117"/>
      <c r="D23" s="114"/>
      <c r="E23" s="111">
        <v>12653</v>
      </c>
      <c r="F23" s="112">
        <v>12653</v>
      </c>
      <c r="G23" s="111">
        <v>3160</v>
      </c>
      <c r="H23" s="111">
        <v>6517</v>
      </c>
      <c r="I23" s="111">
        <v>10173</v>
      </c>
      <c r="J23" s="113">
        <f t="shared" si="0"/>
        <v>0.8039990516083142</v>
      </c>
    </row>
    <row r="24" spans="1:10" s="99" customFormat="1" ht="31.5" customHeight="1">
      <c r="A24" s="107"/>
      <c r="B24" s="115" t="s">
        <v>53</v>
      </c>
      <c r="C24" s="117"/>
      <c r="D24" s="116"/>
      <c r="E24" s="111">
        <v>1260</v>
      </c>
      <c r="F24" s="112">
        <v>1260</v>
      </c>
      <c r="G24" s="111">
        <v>681</v>
      </c>
      <c r="H24" s="111">
        <v>1301</v>
      </c>
      <c r="I24" s="111">
        <v>1915</v>
      </c>
      <c r="J24" s="113">
        <f t="shared" si="0"/>
        <v>1.5198412698412698</v>
      </c>
    </row>
    <row r="25" spans="1:10" s="99" customFormat="1" ht="31.5" customHeight="1">
      <c r="A25" s="107"/>
      <c r="B25" s="115" t="s">
        <v>54</v>
      </c>
      <c r="C25" s="117"/>
      <c r="D25" s="116"/>
      <c r="E25" s="111">
        <v>3195</v>
      </c>
      <c r="F25" s="112">
        <v>3195</v>
      </c>
      <c r="G25" s="111">
        <v>750</v>
      </c>
      <c r="H25" s="111">
        <v>1529</v>
      </c>
      <c r="I25" s="111">
        <v>2325</v>
      </c>
      <c r="J25" s="113">
        <f t="shared" si="0"/>
        <v>0.7276995305164319</v>
      </c>
    </row>
    <row r="26" spans="1:10" s="99" customFormat="1" ht="31.5" customHeight="1">
      <c r="A26" s="107"/>
      <c r="B26" s="115" t="s">
        <v>55</v>
      </c>
      <c r="C26" s="117"/>
      <c r="D26" s="116"/>
      <c r="E26" s="111">
        <v>0</v>
      </c>
      <c r="F26" s="112">
        <v>0</v>
      </c>
      <c r="G26" s="111">
        <v>2</v>
      </c>
      <c r="H26" s="111">
        <v>5</v>
      </c>
      <c r="I26" s="111">
        <v>7</v>
      </c>
      <c r="J26" s="113"/>
    </row>
    <row r="27" spans="1:10" s="99" customFormat="1" ht="31.5" customHeight="1">
      <c r="A27" s="107"/>
      <c r="B27" s="115" t="s">
        <v>56</v>
      </c>
      <c r="C27" s="116"/>
      <c r="D27" s="116"/>
      <c r="E27" s="111">
        <v>20010</v>
      </c>
      <c r="F27" s="112">
        <v>20010</v>
      </c>
      <c r="G27" s="111">
        <v>10548</v>
      </c>
      <c r="H27" s="111">
        <v>22152</v>
      </c>
      <c r="I27" s="111">
        <v>32995</v>
      </c>
      <c r="J27" s="113">
        <f t="shared" si="0"/>
        <v>1.6489255372313842</v>
      </c>
    </row>
    <row r="28" spans="1:10" s="99" customFormat="1" ht="31.5" customHeight="1">
      <c r="A28" s="107"/>
      <c r="B28" s="115" t="s">
        <v>57</v>
      </c>
      <c r="C28" s="116"/>
      <c r="D28" s="116"/>
      <c r="E28" s="111">
        <v>584</v>
      </c>
      <c r="F28" s="112">
        <v>575</v>
      </c>
      <c r="G28" s="111">
        <v>112</v>
      </c>
      <c r="H28" s="111">
        <v>320</v>
      </c>
      <c r="I28" s="111">
        <v>509</v>
      </c>
      <c r="J28" s="113">
        <f>I28/F28</f>
        <v>0.8852173913043478</v>
      </c>
    </row>
    <row r="29" spans="1:10" s="99" customFormat="1" ht="31.5" customHeight="1">
      <c r="A29" s="118"/>
      <c r="B29" s="119" t="s">
        <v>58</v>
      </c>
      <c r="C29" s="120"/>
      <c r="D29" s="120"/>
      <c r="E29" s="121">
        <v>23</v>
      </c>
      <c r="F29" s="122">
        <v>23</v>
      </c>
      <c r="G29" s="121">
        <v>15</v>
      </c>
      <c r="H29" s="121">
        <v>32</v>
      </c>
      <c r="I29" s="121">
        <v>53</v>
      </c>
      <c r="J29" s="123">
        <f>I29/F29</f>
        <v>2.3043478260869565</v>
      </c>
    </row>
    <row r="65536" ht="12.75" customHeight="1"/>
  </sheetData>
  <sheetProtection password="C25F" sheet="1" insertColumns="0" insertRows="0" deleteColumns="0" deleteRows="0"/>
  <mergeCells count="10">
    <mergeCell ref="A9:D9"/>
    <mergeCell ref="B13:D13"/>
    <mergeCell ref="B14:D14"/>
    <mergeCell ref="A2:J2"/>
    <mergeCell ref="A3:J3"/>
    <mergeCell ref="A4:J4"/>
    <mergeCell ref="E6:E8"/>
    <mergeCell ref="F6:F8"/>
    <mergeCell ref="G6:I6"/>
    <mergeCell ref="A7:D7"/>
  </mergeCells>
  <printOptions horizontalCentered="1"/>
  <pageMargins left="0.39375" right="0.39375" top="0.6298611111111111" bottom="0.3" header="0.5118055555555555" footer="0.5118055555555555"/>
  <pageSetup firstPageNumber="11" useFirstPageNumber="1"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tabSelected="1" showOutlineSymbols="0" view="pageBreakPreview" zoomScaleNormal="75" zoomScaleSheetLayoutView="100" zoomScalePageLayoutView="0" workbookViewId="0" topLeftCell="A16">
      <selection activeCell="C34" sqref="C34"/>
    </sheetView>
  </sheetViews>
  <sheetFormatPr defaultColWidth="9.00390625" defaultRowHeight="14.25" customHeight="1"/>
  <cols>
    <col min="1" max="1" width="5.00390625" style="0" customWidth="1"/>
    <col min="2" max="2" width="2.00390625" style="0" customWidth="1"/>
    <col min="3" max="3" width="41.125" style="0" customWidth="1"/>
    <col min="4" max="4" width="16.50390625" style="0" customWidth="1"/>
    <col min="5" max="6" width="15.375" style="0" customWidth="1"/>
  </cols>
  <sheetData>
    <row r="1" spans="1:6" ht="16.5" customHeight="1">
      <c r="A1" s="405" t="s">
        <v>59</v>
      </c>
      <c r="B1" s="405"/>
      <c r="C1" s="405"/>
      <c r="D1" s="124"/>
      <c r="E1" s="124"/>
      <c r="F1" s="124"/>
    </row>
    <row r="2" spans="1:6" ht="16.5" customHeight="1">
      <c r="A2" s="406" t="s">
        <v>60</v>
      </c>
      <c r="B2" s="406"/>
      <c r="C2" s="406"/>
      <c r="D2" s="406"/>
      <c r="E2" s="406"/>
      <c r="F2" s="406"/>
    </row>
    <row r="3" spans="1:6" ht="16.5" customHeight="1">
      <c r="A3" s="406" t="s">
        <v>61</v>
      </c>
      <c r="B3" s="406"/>
      <c r="C3" s="406"/>
      <c r="D3" s="406"/>
      <c r="E3" s="406"/>
      <c r="F3" s="406"/>
    </row>
    <row r="4" spans="1:6" ht="16.5" customHeight="1">
      <c r="A4" s="406" t="s">
        <v>230</v>
      </c>
      <c r="B4" s="406"/>
      <c r="C4" s="406"/>
      <c r="D4" s="406"/>
      <c r="E4" s="406"/>
      <c r="F4" s="406"/>
    </row>
    <row r="5" spans="1:6" ht="16.5" customHeight="1">
      <c r="A5" s="406" t="s">
        <v>62</v>
      </c>
      <c r="B5" s="406"/>
      <c r="C5" s="406"/>
      <c r="D5" s="406"/>
      <c r="E5" s="406"/>
      <c r="F5" s="406"/>
    </row>
    <row r="6" spans="1:6" ht="16.5" customHeight="1">
      <c r="A6" s="125"/>
      <c r="B6" s="125"/>
      <c r="C6" s="126"/>
      <c r="D6" s="127"/>
      <c r="E6" s="127"/>
      <c r="F6" s="128" t="s">
        <v>18</v>
      </c>
    </row>
    <row r="7" spans="1:6" ht="16.5" customHeight="1">
      <c r="A7" s="129"/>
      <c r="B7" s="130"/>
      <c r="C7" s="131"/>
      <c r="D7" s="407" t="s">
        <v>63</v>
      </c>
      <c r="E7" s="407"/>
      <c r="F7" s="407"/>
    </row>
    <row r="8" spans="1:6" ht="16.5" customHeight="1">
      <c r="A8" s="132"/>
      <c r="B8" s="130"/>
      <c r="C8" s="133"/>
      <c r="D8" s="402" t="s">
        <v>229</v>
      </c>
      <c r="E8" s="402"/>
      <c r="F8" s="402"/>
    </row>
    <row r="9" spans="1:6" ht="16.5" customHeight="1">
      <c r="A9" s="132"/>
      <c r="B9" s="130"/>
      <c r="C9" s="133" t="s">
        <v>19</v>
      </c>
      <c r="D9" s="134"/>
      <c r="E9" s="135" t="s">
        <v>64</v>
      </c>
      <c r="F9" s="403" t="s">
        <v>65</v>
      </c>
    </row>
    <row r="10" spans="1:6" ht="16.5" customHeight="1">
      <c r="A10" s="132"/>
      <c r="B10" s="130"/>
      <c r="C10" s="136"/>
      <c r="D10" s="137" t="s">
        <v>66</v>
      </c>
      <c r="E10" s="138" t="s">
        <v>67</v>
      </c>
      <c r="F10" s="403"/>
    </row>
    <row r="11" spans="1:6" ht="16.5" customHeight="1">
      <c r="A11" s="139"/>
      <c r="B11" s="125"/>
      <c r="C11" s="140"/>
      <c r="D11" s="141"/>
      <c r="E11" s="142"/>
      <c r="F11" s="403"/>
    </row>
    <row r="12" spans="1:6" ht="16.5" customHeight="1">
      <c r="A12" s="143"/>
      <c r="B12" s="144"/>
      <c r="C12" s="145" t="s">
        <v>25</v>
      </c>
      <c r="D12" s="145">
        <v>2</v>
      </c>
      <c r="E12" s="145">
        <v>3</v>
      </c>
      <c r="F12" s="145">
        <v>4</v>
      </c>
    </row>
    <row r="13" spans="1:6" ht="16.5" customHeight="1">
      <c r="A13" s="129"/>
      <c r="B13" s="146"/>
      <c r="C13" s="147" t="s">
        <v>2</v>
      </c>
      <c r="D13" s="148" t="s">
        <v>2</v>
      </c>
      <c r="E13" s="149" t="s">
        <v>68</v>
      </c>
      <c r="F13" s="148"/>
    </row>
    <row r="14" spans="1:6" ht="20.25" customHeight="1">
      <c r="A14" s="404" t="s">
        <v>69</v>
      </c>
      <c r="B14" s="404"/>
      <c r="C14" s="404"/>
      <c r="D14" s="150">
        <f>SUM(D15:D33)</f>
        <v>1080046.5</v>
      </c>
      <c r="E14" s="150">
        <f>SUM(E15:E33)</f>
        <v>1043098</v>
      </c>
      <c r="F14" s="150">
        <f>SUM(F15:F33)</f>
        <v>4802.5</v>
      </c>
    </row>
    <row r="15" spans="1:6" s="155" customFormat="1" ht="16.5" customHeight="1">
      <c r="A15" s="151" t="s">
        <v>70</v>
      </c>
      <c r="B15" s="152" t="s">
        <v>71</v>
      </c>
      <c r="C15" s="153" t="s">
        <v>72</v>
      </c>
      <c r="D15" s="154">
        <v>7559</v>
      </c>
      <c r="E15" s="154">
        <v>2217</v>
      </c>
      <c r="F15" s="154">
        <v>11</v>
      </c>
    </row>
    <row r="16" spans="1:6" s="155" customFormat="1" ht="16.5" customHeight="1">
      <c r="A16" s="156" t="s">
        <v>73</v>
      </c>
      <c r="B16" s="152" t="s">
        <v>71</v>
      </c>
      <c r="C16" s="153" t="s">
        <v>74</v>
      </c>
      <c r="D16" s="154">
        <v>0</v>
      </c>
      <c r="E16" s="154">
        <v>0</v>
      </c>
      <c r="F16" s="154">
        <v>0</v>
      </c>
    </row>
    <row r="17" spans="1:6" s="155" customFormat="1" ht="16.5" customHeight="1">
      <c r="A17" s="156" t="s">
        <v>75</v>
      </c>
      <c r="B17" s="152" t="s">
        <v>71</v>
      </c>
      <c r="C17" s="153" t="s">
        <v>76</v>
      </c>
      <c r="D17" s="154">
        <v>92</v>
      </c>
      <c r="E17" s="154">
        <v>31</v>
      </c>
      <c r="F17" s="154">
        <v>0</v>
      </c>
    </row>
    <row r="18" spans="1:6" s="155" customFormat="1" ht="16.5" customHeight="1">
      <c r="A18" s="156" t="s">
        <v>77</v>
      </c>
      <c r="B18" s="152" t="s">
        <v>71</v>
      </c>
      <c r="C18" s="153" t="s">
        <v>78</v>
      </c>
      <c r="D18" s="154">
        <v>15</v>
      </c>
      <c r="E18" s="154">
        <v>7</v>
      </c>
      <c r="F18" s="154">
        <v>28</v>
      </c>
    </row>
    <row r="19" spans="1:6" s="159" customFormat="1" ht="16.5" customHeight="1">
      <c r="A19" s="157" t="s">
        <v>79</v>
      </c>
      <c r="B19" s="158" t="s">
        <v>71</v>
      </c>
      <c r="C19" s="153" t="s">
        <v>80</v>
      </c>
      <c r="D19" s="154">
        <v>107259</v>
      </c>
      <c r="E19" s="154">
        <v>99208</v>
      </c>
      <c r="F19" s="154">
        <v>3815</v>
      </c>
    </row>
    <row r="20" spans="1:6" s="155" customFormat="1" ht="16.5" customHeight="1">
      <c r="A20" s="156" t="s">
        <v>81</v>
      </c>
      <c r="B20" s="152" t="s">
        <v>71</v>
      </c>
      <c r="C20" s="153" t="s">
        <v>82</v>
      </c>
      <c r="D20" s="154">
        <v>8941</v>
      </c>
      <c r="E20" s="154">
        <v>6516</v>
      </c>
      <c r="F20" s="154">
        <v>5</v>
      </c>
    </row>
    <row r="21" spans="1:7" s="155" customFormat="1" ht="16.5" customHeight="1">
      <c r="A21" s="156" t="s">
        <v>83</v>
      </c>
      <c r="B21" s="152" t="s">
        <v>71</v>
      </c>
      <c r="C21" s="153" t="s">
        <v>84</v>
      </c>
      <c r="D21" s="154">
        <v>1154</v>
      </c>
      <c r="E21" s="154">
        <v>836</v>
      </c>
      <c r="F21" s="154">
        <v>937</v>
      </c>
      <c r="G21" s="160"/>
    </row>
    <row r="22" spans="1:6" s="155" customFormat="1" ht="30" customHeight="1">
      <c r="A22" s="156" t="s">
        <v>85</v>
      </c>
      <c r="B22" s="152" t="s">
        <v>71</v>
      </c>
      <c r="C22" s="153" t="s">
        <v>86</v>
      </c>
      <c r="D22" s="154">
        <v>61.5</v>
      </c>
      <c r="E22" s="154">
        <v>32</v>
      </c>
      <c r="F22" s="154">
        <v>0</v>
      </c>
    </row>
    <row r="23" spans="1:6" s="155" customFormat="1" ht="16.5" customHeight="1">
      <c r="A23" s="156" t="s">
        <v>87</v>
      </c>
      <c r="B23" s="152" t="s">
        <v>71</v>
      </c>
      <c r="C23" s="153" t="s">
        <v>88</v>
      </c>
      <c r="D23" s="154">
        <v>26</v>
      </c>
      <c r="E23" s="154">
        <v>0</v>
      </c>
      <c r="F23" s="154">
        <v>0</v>
      </c>
    </row>
    <row r="24" spans="1:6" s="155" customFormat="1" ht="16.5" customHeight="1">
      <c r="A24" s="156" t="s">
        <v>89</v>
      </c>
      <c r="B24" s="152" t="s">
        <v>71</v>
      </c>
      <c r="C24" s="153" t="s">
        <v>90</v>
      </c>
      <c r="D24" s="154">
        <v>8111</v>
      </c>
      <c r="E24" s="154">
        <v>7886</v>
      </c>
      <c r="F24" s="154">
        <v>0</v>
      </c>
    </row>
    <row r="25" spans="1:6" s="155" customFormat="1" ht="16.5" customHeight="1">
      <c r="A25" s="156" t="s">
        <v>91</v>
      </c>
      <c r="B25" s="152" t="s">
        <v>71</v>
      </c>
      <c r="C25" s="153" t="s">
        <v>92</v>
      </c>
      <c r="D25" s="154">
        <v>7</v>
      </c>
      <c r="E25" s="154">
        <v>7</v>
      </c>
      <c r="F25" s="154">
        <v>0</v>
      </c>
    </row>
    <row r="26" spans="1:6" s="155" customFormat="1" ht="16.5" customHeight="1">
      <c r="A26" s="156" t="s">
        <v>93</v>
      </c>
      <c r="B26" s="152" t="s">
        <v>71</v>
      </c>
      <c r="C26" s="153" t="s">
        <v>94</v>
      </c>
      <c r="D26" s="154">
        <v>5280</v>
      </c>
      <c r="E26" s="154">
        <v>4659</v>
      </c>
      <c r="F26" s="154">
        <v>1</v>
      </c>
    </row>
    <row r="27" spans="1:6" s="155" customFormat="1" ht="16.5" customHeight="1">
      <c r="A27" s="156" t="s">
        <v>95</v>
      </c>
      <c r="B27" s="152" t="s">
        <v>71</v>
      </c>
      <c r="C27" s="153" t="s">
        <v>96</v>
      </c>
      <c r="D27" s="154">
        <v>491</v>
      </c>
      <c r="E27" s="154">
        <v>58</v>
      </c>
      <c r="F27" s="154">
        <v>4</v>
      </c>
    </row>
    <row r="28" spans="1:6" s="155" customFormat="1" ht="30" customHeight="1">
      <c r="A28" s="156" t="s">
        <v>97</v>
      </c>
      <c r="B28" s="152" t="s">
        <v>71</v>
      </c>
      <c r="C28" s="153" t="s">
        <v>98</v>
      </c>
      <c r="D28" s="154">
        <v>22</v>
      </c>
      <c r="E28" s="154">
        <v>5</v>
      </c>
      <c r="F28" s="154">
        <v>0.5</v>
      </c>
    </row>
    <row r="29" spans="1:6" s="155" customFormat="1" ht="16.5" customHeight="1">
      <c r="A29" s="156" t="s">
        <v>99</v>
      </c>
      <c r="B29" s="152" t="s">
        <v>71</v>
      </c>
      <c r="C29" s="153" t="s">
        <v>100</v>
      </c>
      <c r="D29" s="154">
        <v>0</v>
      </c>
      <c r="E29" s="154">
        <v>0</v>
      </c>
      <c r="F29" s="154">
        <v>0</v>
      </c>
    </row>
    <row r="30" spans="1:6" s="155" customFormat="1" ht="16.5" customHeight="1">
      <c r="A30" s="156" t="s">
        <v>101</v>
      </c>
      <c r="B30" s="152" t="s">
        <v>71</v>
      </c>
      <c r="C30" s="153" t="s">
        <v>102</v>
      </c>
      <c r="D30" s="154">
        <v>940709</v>
      </c>
      <c r="E30" s="154">
        <v>921472</v>
      </c>
      <c r="F30" s="154">
        <v>1</v>
      </c>
    </row>
    <row r="31" spans="1:6" s="155" customFormat="1" ht="30" customHeight="1">
      <c r="A31" s="156" t="s">
        <v>103</v>
      </c>
      <c r="B31" s="152" t="s">
        <v>71</v>
      </c>
      <c r="C31" s="153" t="s">
        <v>104</v>
      </c>
      <c r="D31" s="154">
        <v>137</v>
      </c>
      <c r="E31" s="154">
        <v>121</v>
      </c>
      <c r="F31" s="154">
        <v>0</v>
      </c>
    </row>
    <row r="32" spans="1:6" s="155" customFormat="1" ht="30" customHeight="1">
      <c r="A32" s="156" t="s">
        <v>105</v>
      </c>
      <c r="B32" s="152" t="s">
        <v>71</v>
      </c>
      <c r="C32" s="153" t="s">
        <v>106</v>
      </c>
      <c r="D32" s="154">
        <v>89</v>
      </c>
      <c r="E32" s="154">
        <v>43</v>
      </c>
      <c r="F32" s="154">
        <v>0</v>
      </c>
    </row>
    <row r="33" spans="1:6" s="155" customFormat="1" ht="15">
      <c r="A33" s="161" t="s">
        <v>238</v>
      </c>
      <c r="B33" s="162" t="s">
        <v>71</v>
      </c>
      <c r="C33" s="163" t="s">
        <v>239</v>
      </c>
      <c r="D33" s="164">
        <v>93</v>
      </c>
      <c r="E33" s="164">
        <v>0</v>
      </c>
      <c r="F33" s="164">
        <v>0</v>
      </c>
    </row>
    <row r="65535" ht="12.75" customHeight="1"/>
    <row r="65536" ht="12.75" customHeight="1"/>
  </sheetData>
  <sheetProtection password="C35F" sheet="1" insertColumns="0" insertRows="0" deleteColumns="0" deleteRows="0"/>
  <mergeCells count="9">
    <mergeCell ref="D8:F8"/>
    <mergeCell ref="F9:F11"/>
    <mergeCell ref="A14:C14"/>
    <mergeCell ref="A1:C1"/>
    <mergeCell ref="A2:F2"/>
    <mergeCell ref="A3:F3"/>
    <mergeCell ref="A4:F4"/>
    <mergeCell ref="A5:F5"/>
    <mergeCell ref="D7:F7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showOutlineSymbols="0" view="pageBreakPreview" zoomScaleNormal="75" zoomScaleSheetLayoutView="100" zoomScalePageLayoutView="0" workbookViewId="0" topLeftCell="A16">
      <selection activeCell="A2" sqref="A2:H2"/>
    </sheetView>
  </sheetViews>
  <sheetFormatPr defaultColWidth="7.75390625" defaultRowHeight="15" customHeight="1"/>
  <cols>
    <col min="1" max="1" width="2.75390625" style="165" customWidth="1"/>
    <col min="2" max="2" width="4.50390625" style="165" customWidth="1"/>
    <col min="3" max="3" width="82.875" style="165" customWidth="1"/>
    <col min="4" max="4" width="15.875" style="166" customWidth="1"/>
    <col min="5" max="8" width="15.875" style="167" customWidth="1"/>
    <col min="9" max="9" width="14.375" style="66" customWidth="1"/>
    <col min="10" max="16384" width="7.75390625" style="165" customWidth="1"/>
  </cols>
  <sheetData>
    <row r="1" spans="1:8" ht="19.5" customHeight="1">
      <c r="A1" s="168" t="s">
        <v>107</v>
      </c>
      <c r="B1" s="168"/>
      <c r="C1" s="168"/>
      <c r="F1" s="169"/>
      <c r="G1" s="169"/>
      <c r="H1" s="169"/>
    </row>
    <row r="2" spans="1:9" ht="15.75" customHeight="1">
      <c r="A2" s="412" t="s">
        <v>108</v>
      </c>
      <c r="B2" s="412"/>
      <c r="C2" s="412"/>
      <c r="D2" s="412"/>
      <c r="E2" s="412"/>
      <c r="F2" s="412"/>
      <c r="G2" s="412"/>
      <c r="H2" s="412"/>
      <c r="I2" s="73"/>
    </row>
    <row r="3" spans="1:9" ht="15.75" customHeight="1">
      <c r="A3" s="170"/>
      <c r="B3" s="170"/>
      <c r="C3" s="412" t="s">
        <v>221</v>
      </c>
      <c r="D3" s="412"/>
      <c r="E3" s="412"/>
      <c r="F3" s="412"/>
      <c r="G3" s="412"/>
      <c r="H3" s="412"/>
      <c r="I3" s="74"/>
    </row>
    <row r="4" spans="1:9" ht="15.75" customHeight="1">
      <c r="A4" s="170"/>
      <c r="B4" s="170"/>
      <c r="C4" s="412" t="s">
        <v>109</v>
      </c>
      <c r="D4" s="412"/>
      <c r="E4" s="412"/>
      <c r="F4" s="412"/>
      <c r="G4" s="412"/>
      <c r="H4" s="412"/>
      <c r="I4" s="75"/>
    </row>
    <row r="5" spans="1:9" ht="12.75" customHeight="1">
      <c r="A5" s="171"/>
      <c r="B5" s="171"/>
      <c r="C5" s="171"/>
      <c r="D5" s="172"/>
      <c r="E5" s="173"/>
      <c r="F5" s="173"/>
      <c r="G5" s="173"/>
      <c r="H5" s="173"/>
      <c r="I5" s="78" t="s">
        <v>18</v>
      </c>
    </row>
    <row r="6" spans="1:9" ht="16.5" customHeight="1">
      <c r="A6" s="174"/>
      <c r="B6" s="175"/>
      <c r="C6" s="175"/>
      <c r="D6" s="413" t="s">
        <v>20</v>
      </c>
      <c r="E6" s="414" t="s">
        <v>222</v>
      </c>
      <c r="F6" s="415" t="s">
        <v>21</v>
      </c>
      <c r="G6" s="415"/>
      <c r="H6" s="415"/>
      <c r="I6" s="359" t="s">
        <v>22</v>
      </c>
    </row>
    <row r="7" spans="1:9" ht="16.5" customHeight="1">
      <c r="A7" s="408" t="s">
        <v>19</v>
      </c>
      <c r="B7" s="408"/>
      <c r="C7" s="409"/>
      <c r="D7" s="413"/>
      <c r="E7" s="414"/>
      <c r="F7" s="176"/>
      <c r="G7" s="176"/>
      <c r="H7" s="176"/>
      <c r="I7" s="84"/>
    </row>
    <row r="8" spans="1:9" ht="16.5" customHeight="1">
      <c r="A8" s="177"/>
      <c r="B8" s="178"/>
      <c r="C8" s="178"/>
      <c r="D8" s="413"/>
      <c r="E8" s="414"/>
      <c r="F8" s="87" t="s">
        <v>36</v>
      </c>
      <c r="G8" s="88" t="s">
        <v>37</v>
      </c>
      <c r="H8" s="88" t="s">
        <v>228</v>
      </c>
      <c r="I8" s="89" t="s">
        <v>38</v>
      </c>
    </row>
    <row r="9" spans="1:9" s="180" customFormat="1" ht="9.75" customHeight="1">
      <c r="A9" s="410">
        <v>1</v>
      </c>
      <c r="B9" s="410"/>
      <c r="C9" s="411"/>
      <c r="D9" s="179">
        <v>2</v>
      </c>
      <c r="E9" s="179">
        <v>3</v>
      </c>
      <c r="F9" s="179">
        <v>4</v>
      </c>
      <c r="G9" s="179">
        <v>5</v>
      </c>
      <c r="H9" s="179">
        <v>6</v>
      </c>
      <c r="I9" s="91">
        <v>7</v>
      </c>
    </row>
    <row r="10" spans="1:9" s="185" customFormat="1" ht="33.75" customHeight="1">
      <c r="A10" s="181" t="s">
        <v>110</v>
      </c>
      <c r="B10" s="182"/>
      <c r="C10" s="182"/>
      <c r="D10" s="183">
        <v>4588346</v>
      </c>
      <c r="E10" s="183">
        <f>E12+E18+E20+E25+E32</f>
        <v>5713074</v>
      </c>
      <c r="F10" s="183">
        <v>1262304</v>
      </c>
      <c r="G10" s="183">
        <v>2642166</v>
      </c>
      <c r="H10" s="183">
        <f>H12+H18+H20+H25+H32</f>
        <v>4501035</v>
      </c>
      <c r="I10" s="184">
        <f>H10/E10</f>
        <v>0.7878481882083096</v>
      </c>
    </row>
    <row r="11" spans="1:9" ht="16.5" customHeight="1">
      <c r="A11" s="186" t="s">
        <v>40</v>
      </c>
      <c r="B11" s="187"/>
      <c r="C11" s="202"/>
      <c r="D11" s="188"/>
      <c r="E11" s="188"/>
      <c r="F11" s="188"/>
      <c r="G11" s="188"/>
      <c r="H11" s="188"/>
      <c r="I11" s="189"/>
    </row>
    <row r="12" spans="1:9" s="194" customFormat="1" ht="18" customHeight="1">
      <c r="A12" s="190" t="s">
        <v>111</v>
      </c>
      <c r="B12" s="191" t="s">
        <v>112</v>
      </c>
      <c r="C12" s="191"/>
      <c r="D12" s="192">
        <v>4181136</v>
      </c>
      <c r="E12" s="192">
        <f>E14+E15+E16</f>
        <v>5182168</v>
      </c>
      <c r="F12" s="192">
        <v>1141701</v>
      </c>
      <c r="G12" s="192">
        <v>2406817</v>
      </c>
      <c r="H12" s="360">
        <f>H14+H15+H16</f>
        <v>4138468</v>
      </c>
      <c r="I12" s="193">
        <f>H12/E12</f>
        <v>0.7985978069410332</v>
      </c>
    </row>
    <row r="13" spans="1:9" ht="16.5" customHeight="1">
      <c r="A13" s="195"/>
      <c r="B13" s="196" t="s">
        <v>64</v>
      </c>
      <c r="C13" s="203"/>
      <c r="D13" s="197"/>
      <c r="E13" s="197"/>
      <c r="F13" s="197"/>
      <c r="G13" s="197"/>
      <c r="H13" s="197"/>
      <c r="I13" s="198"/>
    </row>
    <row r="14" spans="1:9" ht="71.25" customHeight="1">
      <c r="A14" s="195"/>
      <c r="B14" s="199" t="s">
        <v>111</v>
      </c>
      <c r="C14" s="199" t="s">
        <v>113</v>
      </c>
      <c r="D14" s="197">
        <v>3818180</v>
      </c>
      <c r="E14" s="197">
        <v>4567189</v>
      </c>
      <c r="F14" s="197">
        <v>1039599</v>
      </c>
      <c r="G14" s="197">
        <v>2114547</v>
      </c>
      <c r="H14" s="197">
        <v>3684513</v>
      </c>
      <c r="I14" s="198">
        <f>H14/E14</f>
        <v>0.8067353901929611</v>
      </c>
    </row>
    <row r="15" spans="1:9" ht="30" customHeight="1">
      <c r="A15" s="195"/>
      <c r="B15" s="199" t="s">
        <v>114</v>
      </c>
      <c r="C15" s="199" t="s">
        <v>115</v>
      </c>
      <c r="D15" s="197">
        <v>187085</v>
      </c>
      <c r="E15" s="197">
        <v>422140</v>
      </c>
      <c r="F15" s="197">
        <v>60722</v>
      </c>
      <c r="G15" s="197">
        <v>207401</v>
      </c>
      <c r="H15" s="197">
        <v>315386</v>
      </c>
      <c r="I15" s="198">
        <f>H15/E15</f>
        <v>0.7471123324015729</v>
      </c>
    </row>
    <row r="16" spans="1:9" ht="16.5" customHeight="1">
      <c r="A16" s="195"/>
      <c r="B16" s="199" t="s">
        <v>116</v>
      </c>
      <c r="C16" s="199" t="s">
        <v>117</v>
      </c>
      <c r="D16" s="197">
        <v>175871</v>
      </c>
      <c r="E16" s="197">
        <v>192839</v>
      </c>
      <c r="F16" s="197">
        <v>41380</v>
      </c>
      <c r="G16" s="197">
        <v>84869</v>
      </c>
      <c r="H16" s="197">
        <v>138569</v>
      </c>
      <c r="I16" s="198">
        <f>H16/E16</f>
        <v>0.7185735250649505</v>
      </c>
    </row>
    <row r="17" spans="1:9" ht="16.5" customHeight="1">
      <c r="A17" s="195"/>
      <c r="B17" s="199"/>
      <c r="C17" s="199"/>
      <c r="D17" s="197"/>
      <c r="E17" s="197"/>
      <c r="F17" s="197"/>
      <c r="G17" s="197"/>
      <c r="H17" s="197"/>
      <c r="I17" s="198"/>
    </row>
    <row r="18" spans="1:9" s="200" customFormat="1" ht="18" customHeight="1">
      <c r="A18" s="190" t="s">
        <v>114</v>
      </c>
      <c r="B18" s="191" t="s">
        <v>118</v>
      </c>
      <c r="C18" s="191"/>
      <c r="D18" s="192">
        <v>3171</v>
      </c>
      <c r="E18" s="192">
        <v>3803</v>
      </c>
      <c r="F18" s="192">
        <v>443</v>
      </c>
      <c r="G18" s="192">
        <v>1901</v>
      </c>
      <c r="H18" s="192">
        <v>2347</v>
      </c>
      <c r="I18" s="193">
        <f>H18/E18</f>
        <v>0.6171443597160137</v>
      </c>
    </row>
    <row r="19" spans="1:9" ht="16.5" customHeight="1">
      <c r="A19" s="201"/>
      <c r="B19" s="202"/>
      <c r="C19" s="202"/>
      <c r="D19" s="188"/>
      <c r="E19" s="188"/>
      <c r="F19" s="188"/>
      <c r="G19" s="188"/>
      <c r="H19" s="188"/>
      <c r="I19" s="198"/>
    </row>
    <row r="20" spans="1:9" s="200" customFormat="1" ht="18" customHeight="1">
      <c r="A20" s="190" t="s">
        <v>116</v>
      </c>
      <c r="B20" s="191" t="s">
        <v>119</v>
      </c>
      <c r="C20" s="191"/>
      <c r="D20" s="192">
        <v>382745</v>
      </c>
      <c r="E20" s="192">
        <f>E22+E23</f>
        <v>454241</v>
      </c>
      <c r="F20" s="192">
        <v>115829</v>
      </c>
      <c r="G20" s="192">
        <v>219920</v>
      </c>
      <c r="H20" s="192">
        <f>H22+H23</f>
        <v>320367</v>
      </c>
      <c r="I20" s="193">
        <f>H20/E20</f>
        <v>0.7052797964076338</v>
      </c>
    </row>
    <row r="21" spans="1:9" ht="16.5" customHeight="1">
      <c r="A21" s="201"/>
      <c r="B21" s="196" t="s">
        <v>64</v>
      </c>
      <c r="C21" s="202"/>
      <c r="D21" s="197"/>
      <c r="E21" s="197"/>
      <c r="F21" s="197"/>
      <c r="G21" s="197"/>
      <c r="H21" s="197"/>
      <c r="I21" s="198"/>
    </row>
    <row r="22" spans="1:9" ht="16.5" customHeight="1">
      <c r="A22" s="201"/>
      <c r="B22" s="203" t="s">
        <v>120</v>
      </c>
      <c r="C22" s="203" t="s">
        <v>121</v>
      </c>
      <c r="D22" s="197">
        <v>261012</v>
      </c>
      <c r="E22" s="197">
        <v>275433</v>
      </c>
      <c r="F22" s="197">
        <v>68545</v>
      </c>
      <c r="G22" s="197">
        <v>128291</v>
      </c>
      <c r="H22" s="197">
        <v>190079</v>
      </c>
      <c r="I22" s="198">
        <f>H22/E22</f>
        <v>0.6901097544593422</v>
      </c>
    </row>
    <row r="23" spans="1:9" ht="16.5" customHeight="1">
      <c r="A23" s="201"/>
      <c r="B23" s="203" t="s">
        <v>122</v>
      </c>
      <c r="C23" s="203" t="s">
        <v>123</v>
      </c>
      <c r="D23" s="197">
        <v>121733</v>
      </c>
      <c r="E23" s="197">
        <v>178808</v>
      </c>
      <c r="F23" s="197">
        <v>47284</v>
      </c>
      <c r="G23" s="197">
        <v>91629</v>
      </c>
      <c r="H23" s="197">
        <v>130288</v>
      </c>
      <c r="I23" s="198">
        <f>H23/E23</f>
        <v>0.7286474878081518</v>
      </c>
    </row>
    <row r="24" spans="1:9" ht="16.5" customHeight="1">
      <c r="A24" s="201"/>
      <c r="B24" s="203"/>
      <c r="C24" s="203"/>
      <c r="D24" s="197"/>
      <c r="E24" s="197"/>
      <c r="F24" s="197"/>
      <c r="G24" s="197"/>
      <c r="H24" s="197"/>
      <c r="I24" s="198"/>
    </row>
    <row r="25" spans="1:9" s="200" customFormat="1" ht="18" customHeight="1">
      <c r="A25" s="190" t="s">
        <v>124</v>
      </c>
      <c r="B25" s="191" t="s">
        <v>125</v>
      </c>
      <c r="C25" s="191"/>
      <c r="D25" s="192">
        <v>12293</v>
      </c>
      <c r="E25" s="192">
        <f>E27+E28+E29+E30</f>
        <v>56660</v>
      </c>
      <c r="F25" s="192">
        <v>1530</v>
      </c>
      <c r="G25" s="192">
        <v>6494</v>
      </c>
      <c r="H25" s="192">
        <f>H27+H28+H29+H30</f>
        <v>28493</v>
      </c>
      <c r="I25" s="193">
        <f>H25/E25</f>
        <v>0.5028768090363572</v>
      </c>
    </row>
    <row r="26" spans="1:9" ht="16.5" customHeight="1">
      <c r="A26" s="201"/>
      <c r="B26" s="196" t="s">
        <v>64</v>
      </c>
      <c r="C26" s="202"/>
      <c r="D26" s="197"/>
      <c r="E26" s="197"/>
      <c r="F26" s="197"/>
      <c r="G26" s="197"/>
      <c r="H26" s="197"/>
      <c r="I26" s="198"/>
    </row>
    <row r="27" spans="1:9" ht="30" customHeight="1">
      <c r="A27" s="201"/>
      <c r="B27" s="199" t="s">
        <v>126</v>
      </c>
      <c r="C27" s="199" t="s">
        <v>127</v>
      </c>
      <c r="D27" s="197">
        <v>6578</v>
      </c>
      <c r="E27" s="197">
        <v>10854</v>
      </c>
      <c r="F27" s="197">
        <v>844</v>
      </c>
      <c r="G27" s="197">
        <v>1816</v>
      </c>
      <c r="H27" s="197">
        <v>3499</v>
      </c>
      <c r="I27" s="198">
        <f>H27/E27</f>
        <v>0.3223696333149069</v>
      </c>
    </row>
    <row r="28" spans="1:9" ht="75">
      <c r="A28" s="201"/>
      <c r="B28" s="199" t="s">
        <v>128</v>
      </c>
      <c r="C28" s="199" t="s">
        <v>235</v>
      </c>
      <c r="D28" s="197">
        <v>5400</v>
      </c>
      <c r="E28" s="197">
        <v>24785</v>
      </c>
      <c r="F28" s="197">
        <v>686</v>
      </c>
      <c r="G28" s="197">
        <v>2867</v>
      </c>
      <c r="H28" s="197">
        <v>13626</v>
      </c>
      <c r="I28" s="198">
        <f>H28/E28</f>
        <v>0.5497680048416381</v>
      </c>
    </row>
    <row r="29" spans="1:9" ht="30">
      <c r="A29" s="201"/>
      <c r="B29" s="199" t="s">
        <v>129</v>
      </c>
      <c r="C29" s="199" t="s">
        <v>130</v>
      </c>
      <c r="D29" s="197">
        <v>0</v>
      </c>
      <c r="E29" s="197">
        <v>14493</v>
      </c>
      <c r="F29" s="197">
        <v>0</v>
      </c>
      <c r="G29" s="197">
        <v>1811</v>
      </c>
      <c r="H29" s="197">
        <v>8772</v>
      </c>
      <c r="I29" s="198"/>
    </row>
    <row r="30" spans="1:9" ht="42.75" customHeight="1">
      <c r="A30" s="201"/>
      <c r="B30" s="199" t="s">
        <v>131</v>
      </c>
      <c r="C30" s="199" t="s">
        <v>132</v>
      </c>
      <c r="D30" s="197">
        <v>315</v>
      </c>
      <c r="E30" s="197">
        <v>6528</v>
      </c>
      <c r="F30" s="197">
        <v>0</v>
      </c>
      <c r="G30" s="197">
        <v>0</v>
      </c>
      <c r="H30" s="197">
        <v>2596</v>
      </c>
      <c r="I30" s="198">
        <f>H30/E30</f>
        <v>0.39767156862745096</v>
      </c>
    </row>
    <row r="31" spans="1:9" ht="14.25" customHeight="1">
      <c r="A31" s="201"/>
      <c r="B31" s="199"/>
      <c r="C31" s="199"/>
      <c r="D31" s="197"/>
      <c r="E31" s="197"/>
      <c r="F31" s="197"/>
      <c r="G31" s="197"/>
      <c r="H31" s="197"/>
      <c r="I31" s="198"/>
    </row>
    <row r="32" spans="1:9" s="204" customFormat="1" ht="18" customHeight="1">
      <c r="A32" s="190" t="s">
        <v>133</v>
      </c>
      <c r="B32" s="191" t="s">
        <v>134</v>
      </c>
      <c r="C32" s="191"/>
      <c r="D32" s="192">
        <v>9001</v>
      </c>
      <c r="E32" s="192">
        <v>16202</v>
      </c>
      <c r="F32" s="192">
        <v>2801</v>
      </c>
      <c r="G32" s="192">
        <v>7034</v>
      </c>
      <c r="H32" s="192">
        <v>11360</v>
      </c>
      <c r="I32" s="193">
        <f>H32/E32</f>
        <v>0.7011480064189606</v>
      </c>
    </row>
    <row r="33" spans="1:9" ht="16.5" customHeight="1">
      <c r="A33" s="381"/>
      <c r="B33" s="382"/>
      <c r="C33" s="382"/>
      <c r="D33" s="383"/>
      <c r="E33" s="383"/>
      <c r="F33" s="383"/>
      <c r="G33" s="383"/>
      <c r="H33" s="383"/>
      <c r="I33" s="384"/>
    </row>
    <row r="65536" ht="12.75" customHeight="1"/>
  </sheetData>
  <sheetProtection password="C45F" sheet="1" insertColumns="0" insertRows="0" deleteColumns="0" deleteRows="0"/>
  <mergeCells count="8">
    <mergeCell ref="A7:C7"/>
    <mergeCell ref="A9:C9"/>
    <mergeCell ref="A2:H2"/>
    <mergeCell ref="C3:H3"/>
    <mergeCell ref="C4:H4"/>
    <mergeCell ref="D6:D8"/>
    <mergeCell ref="E6:E8"/>
    <mergeCell ref="F6:H6"/>
  </mergeCells>
  <printOptions horizontalCentered="1"/>
  <pageMargins left="0.39375" right="0.39375" top="0.6694444444444444" bottom="0.39375" header="0.5118055555555555" footer="0.5118055555555555"/>
  <pageSetup firstPageNumber="18" useFirstPageNumber="1"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7"/>
  <sheetViews>
    <sheetView showGridLines="0" showZeros="0" showOutlineSymbols="0" view="pageBreakPreview" zoomScaleNormal="75" zoomScaleSheetLayoutView="100" zoomScalePageLayoutView="0" workbookViewId="0" topLeftCell="A4">
      <pane ySplit="7" topLeftCell="A105" activePane="bottomLeft" state="frozen"/>
      <selection pane="topLeft" activeCell="A4" sqref="A4"/>
      <selection pane="bottomLeft" activeCell="J12" sqref="J12:J15"/>
    </sheetView>
  </sheetViews>
  <sheetFormatPr defaultColWidth="16.25390625" defaultRowHeight="16.5" customHeight="1"/>
  <cols>
    <col min="1" max="1" width="5.625" style="205" customWidth="1"/>
    <col min="2" max="2" width="3.50390625" style="205" customWidth="1"/>
    <col min="3" max="3" width="32.50390625" style="205" customWidth="1"/>
    <col min="4" max="4" width="3.00390625" style="205" customWidth="1"/>
    <col min="5" max="9" width="16.75390625" style="205" customWidth="1"/>
    <col min="10" max="10" width="21.00390625" style="205" bestFit="1" customWidth="1"/>
    <col min="11" max="16384" width="16.25390625" style="205" customWidth="1"/>
  </cols>
  <sheetData>
    <row r="1" spans="1:10" ht="16.5" customHeight="1">
      <c r="A1" s="206" t="s">
        <v>135</v>
      </c>
      <c r="B1" s="206"/>
      <c r="C1" s="207"/>
      <c r="D1" s="207"/>
      <c r="E1" s="207"/>
      <c r="F1" s="207"/>
      <c r="G1" s="207"/>
      <c r="H1" s="207"/>
      <c r="I1" s="207"/>
      <c r="J1" s="207"/>
    </row>
    <row r="2" spans="1:10" ht="15" customHeight="1">
      <c r="A2" s="416" t="s">
        <v>231</v>
      </c>
      <c r="B2" s="416"/>
      <c r="C2" s="416"/>
      <c r="D2" s="416"/>
      <c r="E2" s="416"/>
      <c r="F2" s="416"/>
      <c r="G2" s="416"/>
      <c r="H2" s="416"/>
      <c r="I2" s="416"/>
      <c r="J2" s="416"/>
    </row>
    <row r="3" spans="1:10" ht="15" customHeight="1">
      <c r="A3" s="417" t="s">
        <v>136</v>
      </c>
      <c r="B3" s="417"/>
      <c r="C3" s="417"/>
      <c r="D3" s="417"/>
      <c r="E3" s="417"/>
      <c r="F3" s="417"/>
      <c r="G3" s="417"/>
      <c r="H3" s="417"/>
      <c r="I3" s="417"/>
      <c r="J3" s="417"/>
    </row>
    <row r="4" spans="1:10" ht="15" customHeight="1">
      <c r="A4" s="207"/>
      <c r="B4" s="208"/>
      <c r="C4" s="208"/>
      <c r="D4" s="207"/>
      <c r="E4" s="207"/>
      <c r="F4" s="207"/>
      <c r="G4" s="207"/>
      <c r="H4" s="207"/>
      <c r="I4" s="207"/>
      <c r="J4" s="209" t="s">
        <v>18</v>
      </c>
    </row>
    <row r="5" spans="1:10" ht="15.75" customHeight="1">
      <c r="A5" s="210" t="s">
        <v>2</v>
      </c>
      <c r="B5" s="211" t="s">
        <v>2</v>
      </c>
      <c r="C5" s="211" t="s">
        <v>19</v>
      </c>
      <c r="D5" s="212"/>
      <c r="E5" s="213" t="s">
        <v>2</v>
      </c>
      <c r="F5" s="214" t="s">
        <v>2</v>
      </c>
      <c r="G5" s="213" t="s">
        <v>2</v>
      </c>
      <c r="H5" s="215" t="s">
        <v>2</v>
      </c>
      <c r="I5" s="213" t="s">
        <v>2</v>
      </c>
      <c r="J5" s="213" t="s">
        <v>2</v>
      </c>
    </row>
    <row r="6" spans="1:10" ht="15.75" customHeight="1">
      <c r="A6" s="216"/>
      <c r="B6" s="217"/>
      <c r="C6" s="218" t="s">
        <v>137</v>
      </c>
      <c r="D6" s="217"/>
      <c r="E6" s="219"/>
      <c r="F6" s="220" t="s">
        <v>138</v>
      </c>
      <c r="G6" s="221" t="s">
        <v>139</v>
      </c>
      <c r="H6" s="220" t="s">
        <v>140</v>
      </c>
      <c r="I6" s="222" t="s">
        <v>140</v>
      </c>
      <c r="J6" s="222" t="s">
        <v>141</v>
      </c>
    </row>
    <row r="7" spans="1:10" ht="15.75" customHeight="1">
      <c r="A7" s="216" t="s">
        <v>2</v>
      </c>
      <c r="B7" s="217"/>
      <c r="C7" s="218" t="s">
        <v>142</v>
      </c>
      <c r="D7" s="207"/>
      <c r="E7" s="221" t="s">
        <v>143</v>
      </c>
      <c r="F7" s="220" t="s">
        <v>144</v>
      </c>
      <c r="G7" s="222" t="s">
        <v>145</v>
      </c>
      <c r="H7" s="220" t="s">
        <v>146</v>
      </c>
      <c r="I7" s="222" t="s">
        <v>147</v>
      </c>
      <c r="J7" s="221" t="s">
        <v>148</v>
      </c>
    </row>
    <row r="8" spans="1:10" ht="15.75" customHeight="1">
      <c r="A8" s="223" t="s">
        <v>2</v>
      </c>
      <c r="B8" s="224"/>
      <c r="C8" s="218" t="s">
        <v>149</v>
      </c>
      <c r="D8" s="207"/>
      <c r="E8" s="221" t="s">
        <v>2</v>
      </c>
      <c r="F8" s="220" t="s">
        <v>150</v>
      </c>
      <c r="G8" s="222" t="s">
        <v>151</v>
      </c>
      <c r="H8" s="220" t="s">
        <v>152</v>
      </c>
      <c r="I8" s="222" t="s">
        <v>2</v>
      </c>
      <c r="J8" s="222" t="s">
        <v>153</v>
      </c>
    </row>
    <row r="9" spans="1:10" ht="15.75" customHeight="1">
      <c r="A9" s="225" t="s">
        <v>2</v>
      </c>
      <c r="B9" s="226"/>
      <c r="C9" s="218" t="s">
        <v>154</v>
      </c>
      <c r="D9" s="207"/>
      <c r="E9" s="227" t="s">
        <v>2</v>
      </c>
      <c r="F9" s="220" t="s">
        <v>2</v>
      </c>
      <c r="G9" s="222" t="s">
        <v>2</v>
      </c>
      <c r="H9" s="220" t="s">
        <v>155</v>
      </c>
      <c r="I9" s="222"/>
      <c r="J9" s="222" t="s">
        <v>156</v>
      </c>
    </row>
    <row r="10" spans="1:10" ht="15.75" customHeight="1">
      <c r="A10" s="216"/>
      <c r="B10" s="217"/>
      <c r="C10" s="228"/>
      <c r="D10" s="229"/>
      <c r="E10" s="230"/>
      <c r="F10" s="231"/>
      <c r="G10" s="232"/>
      <c r="H10" s="211"/>
      <c r="I10" s="232"/>
      <c r="J10" s="232"/>
    </row>
    <row r="11" spans="1:10" s="236" customFormat="1" ht="9.75" customHeight="1">
      <c r="A11" s="418">
        <v>1</v>
      </c>
      <c r="B11" s="418"/>
      <c r="C11" s="418"/>
      <c r="D11" s="418"/>
      <c r="E11" s="234" t="s">
        <v>157</v>
      </c>
      <c r="F11" s="233" t="s">
        <v>158</v>
      </c>
      <c r="G11" s="234" t="s">
        <v>159</v>
      </c>
      <c r="H11" s="235" t="s">
        <v>160</v>
      </c>
      <c r="I11" s="233" t="s">
        <v>161</v>
      </c>
      <c r="J11" s="234">
        <v>7</v>
      </c>
    </row>
    <row r="12" spans="1:10" s="207" customFormat="1" ht="18.75" customHeight="1">
      <c r="A12" s="237"/>
      <c r="B12" s="238"/>
      <c r="C12" s="239" t="s">
        <v>162</v>
      </c>
      <c r="D12" s="240" t="s">
        <v>163</v>
      </c>
      <c r="E12" s="241">
        <f>SUM(E16,E24,E33,E37,E41,E45,E49,E53,E57,E61,E65,E69,E73,E77,E81,E85,E89,E93,E97,E101,E105,E109)</f>
        <v>4588346</v>
      </c>
      <c r="F12" s="242">
        <f>SUM(F16,F24,F33,F37,F41,F45,F49,F53,F57,F61,F65,F73,F77,F81,F85,F89,F93,F97,F101,F105,F109)</f>
        <v>4181136</v>
      </c>
      <c r="G12" s="242">
        <f>SUM(G16,G24,G33,G37,G41,G45,G49,G53,G57,G61,G65,G73,G77,G81,G85,G89,G93,G97,G101,G105,G109)</f>
        <v>3171</v>
      </c>
      <c r="H12" s="242">
        <f>SUM(H16,H24,H33,H37,H41,H45,H49,H53,H57,H61,H65,H73,H77,H81,H85,H89,H93,H97,H101,H105,H109)</f>
        <v>382745</v>
      </c>
      <c r="I12" s="242">
        <f>SUM(I16,I24,I33,I37,I41,I45,I49,I53,I57,I61,I65,I73,I77,I81,I85,I89,I93,I97,I101,I105,I109)</f>
        <v>12293</v>
      </c>
      <c r="J12" s="242">
        <f>SUM(J16,J24,J33,J37,J41,J45,J49,J53,J57,J61,J65,J73,J77,J81,J85,J89,J93,J97,J101,J105,J109)</f>
        <v>9001</v>
      </c>
    </row>
    <row r="13" spans="1:10" s="207" customFormat="1" ht="18.75" customHeight="1">
      <c r="A13" s="243"/>
      <c r="B13" s="244"/>
      <c r="C13" s="245"/>
      <c r="D13" s="231" t="s">
        <v>164</v>
      </c>
      <c r="E13" s="362">
        <f aca="true" t="shared" si="0" ref="E13:J13">SUM(E17,E25,E34,E38,E42,E46,E50,E54,E58,E62,E66,E70,E74,E78,E82,E86,E90,E94,E98,E102,E106,E110,)</f>
        <v>5713074</v>
      </c>
      <c r="F13" s="362">
        <f t="shared" si="0"/>
        <v>5182168</v>
      </c>
      <c r="G13" s="362">
        <f t="shared" si="0"/>
        <v>3803</v>
      </c>
      <c r="H13" s="362">
        <f t="shared" si="0"/>
        <v>454241</v>
      </c>
      <c r="I13" s="362">
        <f t="shared" si="0"/>
        <v>56660</v>
      </c>
      <c r="J13" s="385">
        <f t="shared" si="0"/>
        <v>16202</v>
      </c>
    </row>
    <row r="14" spans="1:10" s="207" customFormat="1" ht="18.75" customHeight="1">
      <c r="A14" s="243"/>
      <c r="B14" s="244"/>
      <c r="C14" s="246" t="s">
        <v>2</v>
      </c>
      <c r="D14" s="231" t="s">
        <v>165</v>
      </c>
      <c r="E14" s="362">
        <f aca="true" t="shared" si="1" ref="E14:J14">SUM(E18,E26,E35,E39,E43,E47,E51,E55,E59,E63,E67,E71,E75,E79,E83,E87,E91,E95,E99,E103,E107,E111)</f>
        <v>4501035</v>
      </c>
      <c r="F14" s="362">
        <f t="shared" si="1"/>
        <v>4138467</v>
      </c>
      <c r="G14" s="362">
        <f t="shared" si="1"/>
        <v>2347</v>
      </c>
      <c r="H14" s="362">
        <f t="shared" si="1"/>
        <v>320367</v>
      </c>
      <c r="I14" s="362">
        <f t="shared" si="1"/>
        <v>28494</v>
      </c>
      <c r="J14" s="385">
        <f t="shared" si="1"/>
        <v>11360</v>
      </c>
    </row>
    <row r="15" spans="1:10" s="207" customFormat="1" ht="18.75" customHeight="1">
      <c r="A15" s="243"/>
      <c r="B15" s="244"/>
      <c r="C15" s="245"/>
      <c r="D15" s="231" t="s">
        <v>166</v>
      </c>
      <c r="E15" s="247">
        <f aca="true" t="shared" si="2" ref="E15:J15">E14/E13</f>
        <v>0.7878481882083096</v>
      </c>
      <c r="F15" s="248">
        <f t="shared" si="2"/>
        <v>0.7985976139716041</v>
      </c>
      <c r="G15" s="248">
        <f t="shared" si="2"/>
        <v>0.6171443597160137</v>
      </c>
      <c r="H15" s="248">
        <f t="shared" si="2"/>
        <v>0.7052797964076338</v>
      </c>
      <c r="I15" s="248">
        <f t="shared" si="2"/>
        <v>0.5028944581715495</v>
      </c>
      <c r="J15" s="248">
        <f t="shared" si="2"/>
        <v>0.7011480064189606</v>
      </c>
    </row>
    <row r="16" spans="1:10" ht="18.75" customHeight="1">
      <c r="A16" s="249" t="s">
        <v>70</v>
      </c>
      <c r="B16" s="250" t="s">
        <v>71</v>
      </c>
      <c r="C16" s="250" t="s">
        <v>72</v>
      </c>
      <c r="D16" s="251" t="s">
        <v>163</v>
      </c>
      <c r="E16" s="252">
        <f>SUM(F16:J16)</f>
        <v>125484</v>
      </c>
      <c r="F16" s="253">
        <v>370</v>
      </c>
      <c r="G16" s="252">
        <v>162</v>
      </c>
      <c r="H16" s="253">
        <v>118295</v>
      </c>
      <c r="I16" s="252">
        <v>800</v>
      </c>
      <c r="J16" s="254">
        <v>5857</v>
      </c>
    </row>
    <row r="17" spans="1:10" ht="18.75" customHeight="1">
      <c r="A17" s="255"/>
      <c r="B17" s="256"/>
      <c r="C17" s="256"/>
      <c r="D17" s="257" t="s">
        <v>164</v>
      </c>
      <c r="E17" s="258">
        <f>SUM(F17:J17)</f>
        <v>257749</v>
      </c>
      <c r="F17" s="259">
        <v>96883</v>
      </c>
      <c r="G17" s="258">
        <v>226</v>
      </c>
      <c r="H17" s="363">
        <v>152712</v>
      </c>
      <c r="I17" s="258">
        <v>1516</v>
      </c>
      <c r="J17" s="260">
        <v>6412</v>
      </c>
    </row>
    <row r="18" spans="1:10" ht="18.75" customHeight="1">
      <c r="A18" s="255"/>
      <c r="B18" s="256"/>
      <c r="C18" s="256"/>
      <c r="D18" s="257" t="s">
        <v>165</v>
      </c>
      <c r="E18" s="258">
        <f>SUM(F18:J18)</f>
        <v>199220</v>
      </c>
      <c r="F18" s="259">
        <v>88860</v>
      </c>
      <c r="G18" s="258">
        <v>158</v>
      </c>
      <c r="H18" s="259">
        <v>105583</v>
      </c>
      <c r="I18" s="258">
        <v>816</v>
      </c>
      <c r="J18" s="260">
        <v>3803</v>
      </c>
    </row>
    <row r="19" spans="1:10" s="265" customFormat="1" ht="18.75" customHeight="1">
      <c r="A19" s="261"/>
      <c r="B19" s="262"/>
      <c r="C19" s="262"/>
      <c r="D19" s="263" t="s">
        <v>166</v>
      </c>
      <c r="E19" s="264">
        <f aca="true" t="shared" si="3" ref="E19:J19">E18/E17</f>
        <v>0.7729224943646726</v>
      </c>
      <c r="F19" s="264">
        <f>F18/F17</f>
        <v>0.9171887740883333</v>
      </c>
      <c r="G19" s="264">
        <f t="shared" si="3"/>
        <v>0.6991150442477876</v>
      </c>
      <c r="H19" s="264">
        <f t="shared" si="3"/>
        <v>0.6913864005448164</v>
      </c>
      <c r="I19" s="264">
        <f t="shared" si="3"/>
        <v>0.5382585751978892</v>
      </c>
      <c r="J19" s="264">
        <f t="shared" si="3"/>
        <v>0.5931066749844043</v>
      </c>
    </row>
    <row r="20" spans="1:10" ht="18.75" customHeight="1" hidden="1">
      <c r="A20" s="249" t="s">
        <v>167</v>
      </c>
      <c r="B20" s="250" t="s">
        <v>71</v>
      </c>
      <c r="C20" s="250" t="s">
        <v>168</v>
      </c>
      <c r="D20" s="266" t="s">
        <v>163</v>
      </c>
      <c r="E20" s="267">
        <f>SUM(F20:J20)</f>
        <v>0</v>
      </c>
      <c r="F20" s="252">
        <v>0</v>
      </c>
      <c r="G20" s="259">
        <v>0</v>
      </c>
      <c r="H20" s="252">
        <v>0</v>
      </c>
      <c r="I20" s="259">
        <v>0</v>
      </c>
      <c r="J20" s="252">
        <v>0</v>
      </c>
    </row>
    <row r="21" spans="1:10" ht="18.75" customHeight="1" hidden="1">
      <c r="A21" s="255"/>
      <c r="B21" s="256"/>
      <c r="C21" s="256"/>
      <c r="D21" s="268" t="s">
        <v>164</v>
      </c>
      <c r="E21" s="269"/>
      <c r="F21" s="258"/>
      <c r="G21" s="270"/>
      <c r="H21" s="258"/>
      <c r="I21" s="259"/>
      <c r="J21" s="258"/>
    </row>
    <row r="22" spans="1:10" ht="18.75" customHeight="1" hidden="1">
      <c r="A22" s="255"/>
      <c r="B22" s="256"/>
      <c r="C22" s="256"/>
      <c r="D22" s="268" t="s">
        <v>165</v>
      </c>
      <c r="E22" s="269"/>
      <c r="F22" s="258"/>
      <c r="G22" s="259"/>
      <c r="H22" s="258"/>
      <c r="I22" s="259"/>
      <c r="J22" s="258"/>
    </row>
    <row r="23" spans="1:10" ht="18.75" customHeight="1" hidden="1">
      <c r="A23" s="261"/>
      <c r="B23" s="262"/>
      <c r="C23" s="262"/>
      <c r="D23" s="271" t="s">
        <v>166</v>
      </c>
      <c r="E23" s="272" t="e">
        <f aca="true" t="shared" si="4" ref="E23:J23">E22/E21</f>
        <v>#DIV/0!</v>
      </c>
      <c r="F23" s="272" t="e">
        <f t="shared" si="4"/>
        <v>#DIV/0!</v>
      </c>
      <c r="G23" s="272" t="e">
        <f t="shared" si="4"/>
        <v>#DIV/0!</v>
      </c>
      <c r="H23" s="272" t="e">
        <f t="shared" si="4"/>
        <v>#DIV/0!</v>
      </c>
      <c r="I23" s="272" t="e">
        <f t="shared" si="4"/>
        <v>#DIV/0!</v>
      </c>
      <c r="J23" s="272" t="e">
        <f t="shared" si="4"/>
        <v>#DIV/0!</v>
      </c>
    </row>
    <row r="24" spans="1:10" ht="18.75" customHeight="1">
      <c r="A24" s="255" t="s">
        <v>73</v>
      </c>
      <c r="B24" s="256" t="s">
        <v>71</v>
      </c>
      <c r="C24" s="256" t="s">
        <v>74</v>
      </c>
      <c r="D24" s="257" t="s">
        <v>163</v>
      </c>
      <c r="E24" s="258">
        <f>SUM(F24:J24)</f>
        <v>3748</v>
      </c>
      <c r="F24" s="259">
        <v>0</v>
      </c>
      <c r="G24" s="258">
        <v>40</v>
      </c>
      <c r="H24" s="259">
        <v>2585</v>
      </c>
      <c r="I24" s="258">
        <v>0</v>
      </c>
      <c r="J24" s="260">
        <v>1123</v>
      </c>
    </row>
    <row r="25" spans="1:10" ht="18.75" customHeight="1">
      <c r="A25" s="255"/>
      <c r="B25" s="256"/>
      <c r="C25" s="256"/>
      <c r="D25" s="257" t="s">
        <v>164</v>
      </c>
      <c r="E25" s="258">
        <f>SUM(F25:J25)</f>
        <v>3912</v>
      </c>
      <c r="F25" s="259"/>
      <c r="G25" s="258">
        <v>40</v>
      </c>
      <c r="H25" s="259">
        <v>2749</v>
      </c>
      <c r="I25" s="258"/>
      <c r="J25" s="260">
        <v>1123</v>
      </c>
    </row>
    <row r="26" spans="1:10" ht="18.75" customHeight="1">
      <c r="A26" s="255"/>
      <c r="B26" s="256"/>
      <c r="C26" s="256"/>
      <c r="D26" s="257" t="s">
        <v>165</v>
      </c>
      <c r="E26" s="258">
        <f>SUM(F26:J26)</f>
        <v>2675</v>
      </c>
      <c r="F26" s="259"/>
      <c r="G26" s="258">
        <v>18</v>
      </c>
      <c r="H26" s="259">
        <v>1920</v>
      </c>
      <c r="I26" s="258"/>
      <c r="J26" s="260">
        <v>737</v>
      </c>
    </row>
    <row r="27" spans="1:10" ht="18.75" customHeight="1">
      <c r="A27" s="261"/>
      <c r="B27" s="262"/>
      <c r="C27" s="262"/>
      <c r="D27" s="263" t="s">
        <v>166</v>
      </c>
      <c r="E27" s="273">
        <f>E26/E25</f>
        <v>0.6837934560327198</v>
      </c>
      <c r="F27" s="273"/>
      <c r="G27" s="273">
        <f>G26/G25</f>
        <v>0.45</v>
      </c>
      <c r="H27" s="273">
        <f>H26/H25</f>
        <v>0.6984357948344853</v>
      </c>
      <c r="I27" s="273"/>
      <c r="J27" s="273">
        <f>J26/J25</f>
        <v>0.6562778272484416</v>
      </c>
    </row>
    <row r="28" spans="1:10" ht="18.75" customHeight="1" hidden="1">
      <c r="A28" s="274" t="s">
        <v>169</v>
      </c>
      <c r="B28" s="250" t="s">
        <v>71</v>
      </c>
      <c r="C28" s="275" t="s">
        <v>170</v>
      </c>
      <c r="D28" s="251" t="s">
        <v>163</v>
      </c>
      <c r="E28" s="252">
        <v>0</v>
      </c>
      <c r="F28" s="259">
        <v>0</v>
      </c>
      <c r="G28" s="258">
        <v>0</v>
      </c>
      <c r="H28" s="259">
        <v>0</v>
      </c>
      <c r="I28" s="258">
        <v>0</v>
      </c>
      <c r="J28" s="254">
        <v>0</v>
      </c>
    </row>
    <row r="29" spans="1:10" ht="18.75" customHeight="1" hidden="1">
      <c r="A29" s="255"/>
      <c r="B29" s="256"/>
      <c r="C29" s="256" t="s">
        <v>171</v>
      </c>
      <c r="D29" s="257" t="s">
        <v>164</v>
      </c>
      <c r="E29" s="258">
        <v>0</v>
      </c>
      <c r="F29" s="259">
        <v>0</v>
      </c>
      <c r="G29" s="258">
        <v>0</v>
      </c>
      <c r="H29" s="259">
        <v>0</v>
      </c>
      <c r="I29" s="258">
        <v>0</v>
      </c>
      <c r="J29" s="260">
        <v>0</v>
      </c>
    </row>
    <row r="30" spans="1:10" ht="18.75" customHeight="1" hidden="1">
      <c r="A30" s="255"/>
      <c r="B30" s="256"/>
      <c r="C30" s="256"/>
      <c r="D30" s="257" t="s">
        <v>165</v>
      </c>
      <c r="E30" s="258">
        <v>0</v>
      </c>
      <c r="F30" s="259">
        <v>0</v>
      </c>
      <c r="G30" s="258">
        <v>0</v>
      </c>
      <c r="H30" s="259">
        <v>0</v>
      </c>
      <c r="I30" s="258">
        <v>0</v>
      </c>
      <c r="J30" s="260">
        <v>0</v>
      </c>
    </row>
    <row r="31" spans="1:10" ht="18.75" customHeight="1" hidden="1">
      <c r="A31" s="255"/>
      <c r="B31" s="256"/>
      <c r="C31" s="256"/>
      <c r="D31" s="257" t="s">
        <v>166</v>
      </c>
      <c r="E31" s="273">
        <v>0</v>
      </c>
      <c r="F31" s="276">
        <v>0</v>
      </c>
      <c r="G31" s="273">
        <v>0</v>
      </c>
      <c r="H31" s="276">
        <v>0</v>
      </c>
      <c r="I31" s="273">
        <v>0</v>
      </c>
      <c r="J31" s="277">
        <v>0</v>
      </c>
    </row>
    <row r="32" spans="1:10" ht="18.75" customHeight="1" hidden="1">
      <c r="A32" s="261"/>
      <c r="B32" s="262"/>
      <c r="C32" s="262"/>
      <c r="D32" s="263" t="s">
        <v>172</v>
      </c>
      <c r="E32" s="264">
        <v>0</v>
      </c>
      <c r="F32" s="278">
        <v>0</v>
      </c>
      <c r="G32" s="264">
        <v>0</v>
      </c>
      <c r="H32" s="278">
        <v>0</v>
      </c>
      <c r="I32" s="264">
        <v>0</v>
      </c>
      <c r="J32" s="279">
        <v>0</v>
      </c>
    </row>
    <row r="33" spans="1:10" ht="18.75" customHeight="1">
      <c r="A33" s="255" t="s">
        <v>75</v>
      </c>
      <c r="B33" s="256" t="s">
        <v>71</v>
      </c>
      <c r="C33" s="256" t="s">
        <v>76</v>
      </c>
      <c r="D33" s="257" t="s">
        <v>163</v>
      </c>
      <c r="E33" s="252">
        <f>SUM(F33:J33)</f>
        <v>7271</v>
      </c>
      <c r="F33" s="253">
        <v>0</v>
      </c>
      <c r="G33" s="252">
        <v>14</v>
      </c>
      <c r="H33" s="253">
        <v>7257</v>
      </c>
      <c r="I33" s="252">
        <v>0</v>
      </c>
      <c r="J33" s="254">
        <v>0</v>
      </c>
    </row>
    <row r="34" spans="1:10" ht="18.75" customHeight="1">
      <c r="A34" s="255"/>
      <c r="B34" s="256"/>
      <c r="C34" s="256"/>
      <c r="D34" s="257" t="s">
        <v>164</v>
      </c>
      <c r="E34" s="258">
        <f>SUM(F34:J34)</f>
        <v>7425</v>
      </c>
      <c r="F34" s="259"/>
      <c r="G34" s="258">
        <v>14</v>
      </c>
      <c r="H34" s="259">
        <v>7411</v>
      </c>
      <c r="I34" s="258"/>
      <c r="J34" s="260"/>
    </row>
    <row r="35" spans="1:10" ht="18.75" customHeight="1">
      <c r="A35" s="255"/>
      <c r="B35" s="256"/>
      <c r="C35" s="256"/>
      <c r="D35" s="257" t="s">
        <v>165</v>
      </c>
      <c r="E35" s="258">
        <f>SUM(F35:J35)</f>
        <v>5337</v>
      </c>
      <c r="F35" s="259"/>
      <c r="G35" s="258">
        <v>11</v>
      </c>
      <c r="H35" s="259">
        <v>5326</v>
      </c>
      <c r="I35" s="258"/>
      <c r="J35" s="260"/>
    </row>
    <row r="36" spans="1:10" ht="18.75" customHeight="1">
      <c r="A36" s="261"/>
      <c r="B36" s="262"/>
      <c r="C36" s="262"/>
      <c r="D36" s="263" t="s">
        <v>166</v>
      </c>
      <c r="E36" s="264">
        <f>E35/E34</f>
        <v>0.7187878787878788</v>
      </c>
      <c r="F36" s="264"/>
      <c r="G36" s="264">
        <f>G35/G34</f>
        <v>0.7857142857142857</v>
      </c>
      <c r="H36" s="264">
        <f>H35/H34</f>
        <v>0.7186614491971394</v>
      </c>
      <c r="I36" s="264"/>
      <c r="J36" s="264"/>
    </row>
    <row r="37" spans="1:10" ht="18.75" customHeight="1">
      <c r="A37" s="255" t="s">
        <v>77</v>
      </c>
      <c r="B37" s="256" t="s">
        <v>71</v>
      </c>
      <c r="C37" s="256" t="s">
        <v>78</v>
      </c>
      <c r="D37" s="257" t="s">
        <v>163</v>
      </c>
      <c r="E37" s="252">
        <f>SUM(F37:J37)</f>
        <v>55758</v>
      </c>
      <c r="F37" s="259">
        <v>47150</v>
      </c>
      <c r="G37" s="258">
        <v>135</v>
      </c>
      <c r="H37" s="259">
        <v>7908</v>
      </c>
      <c r="I37" s="258">
        <v>565</v>
      </c>
      <c r="J37" s="254">
        <v>0</v>
      </c>
    </row>
    <row r="38" spans="1:10" ht="18.75" customHeight="1">
      <c r="A38" s="255"/>
      <c r="B38" s="256"/>
      <c r="C38" s="256"/>
      <c r="D38" s="257" t="s">
        <v>164</v>
      </c>
      <c r="E38" s="258">
        <f>SUM(F38:J38)</f>
        <v>77702</v>
      </c>
      <c r="F38" s="259">
        <v>66124</v>
      </c>
      <c r="G38" s="258">
        <v>117</v>
      </c>
      <c r="H38" s="259">
        <v>8866</v>
      </c>
      <c r="I38" s="258">
        <v>2595</v>
      </c>
      <c r="J38" s="260"/>
    </row>
    <row r="39" spans="1:10" ht="18.75" customHeight="1">
      <c r="A39" s="255"/>
      <c r="B39" s="256"/>
      <c r="C39" s="256"/>
      <c r="D39" s="257" t="s">
        <v>165</v>
      </c>
      <c r="E39" s="361">
        <f>SUM(F39:J39)</f>
        <v>35022</v>
      </c>
      <c r="F39" s="363">
        <v>28240</v>
      </c>
      <c r="G39" s="361">
        <v>71</v>
      </c>
      <c r="H39" s="363">
        <v>5897</v>
      </c>
      <c r="I39" s="361">
        <v>814</v>
      </c>
      <c r="J39" s="260"/>
    </row>
    <row r="40" spans="1:10" ht="18.75" customHeight="1">
      <c r="A40" s="261"/>
      <c r="B40" s="262"/>
      <c r="C40" s="262"/>
      <c r="D40" s="263" t="s">
        <v>166</v>
      </c>
      <c r="E40" s="364">
        <f>E39/E38</f>
        <v>0.4507219891379887</v>
      </c>
      <c r="F40" s="364">
        <f>F39/F38</f>
        <v>0.4270764019115601</v>
      </c>
      <c r="G40" s="364">
        <f>G39/G38</f>
        <v>0.6068376068376068</v>
      </c>
      <c r="H40" s="364">
        <f>H39/H38</f>
        <v>0.6651251973832619</v>
      </c>
      <c r="I40" s="364">
        <f>I39/I38</f>
        <v>0.3136801541425819</v>
      </c>
      <c r="J40" s="273"/>
    </row>
    <row r="41" spans="1:10" ht="18.75" customHeight="1">
      <c r="A41" s="255" t="s">
        <v>173</v>
      </c>
      <c r="B41" s="256" t="s">
        <v>71</v>
      </c>
      <c r="C41" s="256" t="s">
        <v>174</v>
      </c>
      <c r="D41" s="257" t="s">
        <v>163</v>
      </c>
      <c r="E41" s="365">
        <f>SUM(F41:J41)</f>
        <v>112</v>
      </c>
      <c r="F41" s="366">
        <v>112</v>
      </c>
      <c r="G41" s="365">
        <v>0</v>
      </c>
      <c r="H41" s="366">
        <v>0</v>
      </c>
      <c r="I41" s="365">
        <v>0</v>
      </c>
      <c r="J41" s="254">
        <v>0</v>
      </c>
    </row>
    <row r="42" spans="1:10" ht="18.75" customHeight="1">
      <c r="A42" s="255"/>
      <c r="B42" s="256"/>
      <c r="C42" s="256"/>
      <c r="D42" s="257" t="s">
        <v>164</v>
      </c>
      <c r="E42" s="361">
        <f>SUM(F42:J42)</f>
        <v>112</v>
      </c>
      <c r="F42" s="363">
        <v>112</v>
      </c>
      <c r="G42" s="361"/>
      <c r="H42" s="363"/>
      <c r="I42" s="361"/>
      <c r="J42" s="260"/>
    </row>
    <row r="43" spans="1:10" ht="18.75" customHeight="1">
      <c r="A43" s="255"/>
      <c r="B43" s="256"/>
      <c r="C43" s="256"/>
      <c r="D43" s="257" t="s">
        <v>165</v>
      </c>
      <c r="E43" s="361">
        <f>SUM(F43:J43)</f>
        <v>84</v>
      </c>
      <c r="F43" s="363">
        <v>84</v>
      </c>
      <c r="G43" s="361"/>
      <c r="H43" s="363"/>
      <c r="I43" s="361"/>
      <c r="J43" s="260"/>
    </row>
    <row r="44" spans="1:10" ht="18.75" customHeight="1">
      <c r="A44" s="261"/>
      <c r="B44" s="262"/>
      <c r="C44" s="262"/>
      <c r="D44" s="257" t="s">
        <v>166</v>
      </c>
      <c r="E44" s="364">
        <f>E43/E42</f>
        <v>0.75</v>
      </c>
      <c r="F44" s="367">
        <f>F43/F42</f>
        <v>0.75</v>
      </c>
      <c r="G44" s="367"/>
      <c r="H44" s="367"/>
      <c r="I44" s="367"/>
      <c r="J44" s="273"/>
    </row>
    <row r="45" spans="1:10" ht="18.75" customHeight="1">
      <c r="A45" s="255" t="s">
        <v>79</v>
      </c>
      <c r="B45" s="256" t="s">
        <v>71</v>
      </c>
      <c r="C45" s="256" t="s">
        <v>175</v>
      </c>
      <c r="D45" s="251" t="s">
        <v>163</v>
      </c>
      <c r="E45" s="365">
        <f>SUM(F45:J45)</f>
        <v>6104</v>
      </c>
      <c r="F45" s="363">
        <v>5795</v>
      </c>
      <c r="G45" s="361">
        <v>0</v>
      </c>
      <c r="H45" s="363">
        <v>309</v>
      </c>
      <c r="I45" s="365">
        <v>0</v>
      </c>
      <c r="J45" s="252">
        <v>0</v>
      </c>
    </row>
    <row r="46" spans="1:10" ht="18.75" customHeight="1">
      <c r="A46" s="255"/>
      <c r="B46" s="256"/>
      <c r="C46" s="256"/>
      <c r="D46" s="257" t="s">
        <v>164</v>
      </c>
      <c r="E46" s="361">
        <f>SUM(F46:J46)</f>
        <v>46692</v>
      </c>
      <c r="F46" s="363">
        <v>18993</v>
      </c>
      <c r="G46" s="361"/>
      <c r="H46" s="363">
        <v>27609</v>
      </c>
      <c r="I46" s="361">
        <v>90</v>
      </c>
      <c r="J46" s="258"/>
    </row>
    <row r="47" spans="1:10" ht="18.75" customHeight="1">
      <c r="A47" s="255"/>
      <c r="B47" s="256"/>
      <c r="C47" s="256"/>
      <c r="D47" s="257" t="s">
        <v>165</v>
      </c>
      <c r="E47" s="361">
        <f>SUM(F47:J47)</f>
        <v>33390</v>
      </c>
      <c r="F47" s="363">
        <v>6065</v>
      </c>
      <c r="G47" s="361"/>
      <c r="H47" s="363">
        <v>27325</v>
      </c>
      <c r="I47" s="361">
        <v>0</v>
      </c>
      <c r="J47" s="258"/>
    </row>
    <row r="48" spans="1:10" ht="18.75" customHeight="1">
      <c r="A48" s="261"/>
      <c r="B48" s="262"/>
      <c r="C48" s="262"/>
      <c r="D48" s="263" t="s">
        <v>166</v>
      </c>
      <c r="E48" s="367">
        <f>E47/E46</f>
        <v>0.7151117964533539</v>
      </c>
      <c r="F48" s="367">
        <f>F47/F46</f>
        <v>0.3193281735376191</v>
      </c>
      <c r="G48" s="367"/>
      <c r="H48" s="367">
        <f>H47/H46</f>
        <v>0.9897134992212684</v>
      </c>
      <c r="I48" s="367">
        <f>I47/I46</f>
        <v>0</v>
      </c>
      <c r="J48" s="264"/>
    </row>
    <row r="49" spans="1:10" ht="18.75" customHeight="1">
      <c r="A49" s="249" t="s">
        <v>81</v>
      </c>
      <c r="B49" s="250" t="s">
        <v>71</v>
      </c>
      <c r="C49" s="250" t="s">
        <v>82</v>
      </c>
      <c r="D49" s="251" t="s">
        <v>163</v>
      </c>
      <c r="E49" s="365">
        <f>SUM(F49:J49)</f>
        <v>29526</v>
      </c>
      <c r="F49" s="363">
        <v>25276</v>
      </c>
      <c r="G49" s="361">
        <v>0</v>
      </c>
      <c r="H49" s="366">
        <v>3526</v>
      </c>
      <c r="I49" s="365">
        <v>0</v>
      </c>
      <c r="J49" s="254">
        <v>724</v>
      </c>
    </row>
    <row r="50" spans="1:10" ht="18.75" customHeight="1">
      <c r="A50" s="255"/>
      <c r="B50" s="256"/>
      <c r="C50" s="256"/>
      <c r="D50" s="257" t="s">
        <v>164</v>
      </c>
      <c r="E50" s="361">
        <f>SUM(F50:J50)</f>
        <v>30273</v>
      </c>
      <c r="F50" s="363">
        <v>26004</v>
      </c>
      <c r="G50" s="361">
        <v>4</v>
      </c>
      <c r="H50" s="363">
        <v>3202</v>
      </c>
      <c r="I50" s="361">
        <v>21</v>
      </c>
      <c r="J50" s="260">
        <v>1042</v>
      </c>
    </row>
    <row r="51" spans="1:10" ht="18.75" customHeight="1">
      <c r="A51" s="255"/>
      <c r="B51" s="256"/>
      <c r="C51" s="256"/>
      <c r="D51" s="257" t="s">
        <v>165</v>
      </c>
      <c r="E51" s="361">
        <f>SUM(F51:J51)</f>
        <v>18995</v>
      </c>
      <c r="F51" s="363">
        <v>16316</v>
      </c>
      <c r="G51" s="361">
        <v>4</v>
      </c>
      <c r="H51" s="363">
        <v>2114</v>
      </c>
      <c r="I51" s="361">
        <v>21</v>
      </c>
      <c r="J51" s="260">
        <v>540</v>
      </c>
    </row>
    <row r="52" spans="1:10" ht="18.75" customHeight="1">
      <c r="A52" s="261"/>
      <c r="B52" s="262"/>
      <c r="C52" s="262"/>
      <c r="D52" s="263" t="s">
        <v>166</v>
      </c>
      <c r="E52" s="367">
        <f aca="true" t="shared" si="5" ref="E52:J52">E51/E50</f>
        <v>0.6274568096984111</v>
      </c>
      <c r="F52" s="367">
        <f t="shared" si="5"/>
        <v>0.62744193201046</v>
      </c>
      <c r="G52" s="367">
        <f t="shared" si="5"/>
        <v>1</v>
      </c>
      <c r="H52" s="367">
        <f t="shared" si="5"/>
        <v>0.660212367270456</v>
      </c>
      <c r="I52" s="367">
        <f t="shared" si="5"/>
        <v>1</v>
      </c>
      <c r="J52" s="264">
        <f t="shared" si="5"/>
        <v>0.5182341650671785</v>
      </c>
    </row>
    <row r="53" spans="1:10" ht="18.75" customHeight="1">
      <c r="A53" s="255" t="s">
        <v>83</v>
      </c>
      <c r="B53" s="256" t="s">
        <v>71</v>
      </c>
      <c r="C53" s="256" t="s">
        <v>176</v>
      </c>
      <c r="D53" s="257" t="s">
        <v>163</v>
      </c>
      <c r="E53" s="361">
        <f>SUM(F53:J53)</f>
        <v>124862</v>
      </c>
      <c r="F53" s="363">
        <v>40469</v>
      </c>
      <c r="G53" s="361">
        <v>465</v>
      </c>
      <c r="H53" s="363">
        <v>78911</v>
      </c>
      <c r="I53" s="361">
        <v>3720</v>
      </c>
      <c r="J53" s="260">
        <v>1297</v>
      </c>
    </row>
    <row r="54" spans="1:10" ht="18.75" customHeight="1">
      <c r="A54" s="255"/>
      <c r="B54" s="256"/>
      <c r="C54" s="256"/>
      <c r="D54" s="257" t="s">
        <v>164</v>
      </c>
      <c r="E54" s="361">
        <f>SUM(F54:J54)</f>
        <v>143453</v>
      </c>
      <c r="F54" s="363">
        <v>48294</v>
      </c>
      <c r="G54" s="361">
        <v>468</v>
      </c>
      <c r="H54" s="363">
        <v>85970</v>
      </c>
      <c r="I54" s="361">
        <v>2222</v>
      </c>
      <c r="J54" s="260">
        <v>6499</v>
      </c>
    </row>
    <row r="55" spans="1:10" ht="18.75" customHeight="1">
      <c r="A55" s="255"/>
      <c r="B55" s="256"/>
      <c r="C55" s="256"/>
      <c r="D55" s="257" t="s">
        <v>165</v>
      </c>
      <c r="E55" s="361">
        <f>SUM(F55:J55)</f>
        <v>100843</v>
      </c>
      <c r="F55" s="363">
        <v>36773</v>
      </c>
      <c r="G55" s="361">
        <v>141</v>
      </c>
      <c r="H55" s="363">
        <v>57884</v>
      </c>
      <c r="I55" s="361">
        <v>891</v>
      </c>
      <c r="J55" s="260">
        <v>5154</v>
      </c>
    </row>
    <row r="56" spans="1:10" ht="18.75" customHeight="1">
      <c r="A56" s="261"/>
      <c r="B56" s="262"/>
      <c r="C56" s="262"/>
      <c r="D56" s="263" t="s">
        <v>166</v>
      </c>
      <c r="E56" s="367">
        <f aca="true" t="shared" si="6" ref="E56:J56">E55/E54</f>
        <v>0.7029689166486585</v>
      </c>
      <c r="F56" s="367">
        <f t="shared" si="6"/>
        <v>0.7614403445562595</v>
      </c>
      <c r="G56" s="367">
        <f t="shared" si="6"/>
        <v>0.30128205128205127</v>
      </c>
      <c r="H56" s="367">
        <f t="shared" si="6"/>
        <v>0.6733046411538909</v>
      </c>
      <c r="I56" s="367">
        <f t="shared" si="6"/>
        <v>0.400990099009901</v>
      </c>
      <c r="J56" s="264">
        <f t="shared" si="6"/>
        <v>0.7930450838590553</v>
      </c>
    </row>
    <row r="57" spans="1:10" ht="18.75" customHeight="1">
      <c r="A57" s="255" t="s">
        <v>177</v>
      </c>
      <c r="B57" s="256" t="s">
        <v>71</v>
      </c>
      <c r="C57" s="256" t="s">
        <v>178</v>
      </c>
      <c r="D57" s="257" t="s">
        <v>163</v>
      </c>
      <c r="E57" s="365">
        <f>SUM(F57:J57)</f>
        <v>460</v>
      </c>
      <c r="F57" s="363">
        <v>190</v>
      </c>
      <c r="G57" s="361">
        <v>0</v>
      </c>
      <c r="H57" s="363">
        <v>220</v>
      </c>
      <c r="I57" s="361">
        <v>50</v>
      </c>
      <c r="J57" s="254">
        <v>0</v>
      </c>
    </row>
    <row r="58" spans="1:10" ht="18.75" customHeight="1">
      <c r="A58" s="255"/>
      <c r="B58" s="256"/>
      <c r="C58" s="256"/>
      <c r="D58" s="257" t="s">
        <v>164</v>
      </c>
      <c r="E58" s="361">
        <f>SUM(F58:J58)</f>
        <v>2798</v>
      </c>
      <c r="F58" s="363">
        <v>1670</v>
      </c>
      <c r="G58" s="361"/>
      <c r="H58" s="363">
        <v>212</v>
      </c>
      <c r="I58" s="361">
        <v>916</v>
      </c>
      <c r="J58" s="260"/>
    </row>
    <row r="59" spans="1:10" ht="18.75" customHeight="1">
      <c r="A59" s="255"/>
      <c r="B59" s="256"/>
      <c r="C59" s="256"/>
      <c r="D59" s="257" t="s">
        <v>165</v>
      </c>
      <c r="E59" s="361">
        <f>SUM(F59:J59)</f>
        <v>375</v>
      </c>
      <c r="F59" s="363">
        <v>194</v>
      </c>
      <c r="G59" s="361"/>
      <c r="H59" s="363">
        <v>132</v>
      </c>
      <c r="I59" s="361">
        <v>49</v>
      </c>
      <c r="J59" s="260"/>
    </row>
    <row r="60" spans="1:10" ht="18.75" customHeight="1">
      <c r="A60" s="261"/>
      <c r="B60" s="262"/>
      <c r="C60" s="262"/>
      <c r="D60" s="263" t="s">
        <v>166</v>
      </c>
      <c r="E60" s="364">
        <f>E59/E58</f>
        <v>0.134024303073624</v>
      </c>
      <c r="F60" s="364">
        <f>F59/F58</f>
        <v>0.11616766467065869</v>
      </c>
      <c r="G60" s="364"/>
      <c r="H60" s="368">
        <f>H59/H58</f>
        <v>0.6226415094339622</v>
      </c>
      <c r="I60" s="364">
        <f>I59/I58</f>
        <v>0.05349344978165939</v>
      </c>
      <c r="J60" s="273"/>
    </row>
    <row r="61" spans="1:10" ht="18.75" customHeight="1">
      <c r="A61" s="255" t="s">
        <v>85</v>
      </c>
      <c r="B61" s="256" t="s">
        <v>71</v>
      </c>
      <c r="C61" s="256" t="s">
        <v>179</v>
      </c>
      <c r="D61" s="251" t="s">
        <v>163</v>
      </c>
      <c r="E61" s="365">
        <f>SUM(F61:J61)</f>
        <v>217860</v>
      </c>
      <c r="F61" s="366">
        <v>195289</v>
      </c>
      <c r="G61" s="365">
        <v>380</v>
      </c>
      <c r="H61" s="366">
        <v>15231</v>
      </c>
      <c r="I61" s="365">
        <v>6960</v>
      </c>
      <c r="J61" s="254">
        <v>0</v>
      </c>
    </row>
    <row r="62" spans="1:10" ht="18.75" customHeight="1">
      <c r="A62" s="255"/>
      <c r="B62" s="256"/>
      <c r="C62" s="256" t="s">
        <v>180</v>
      </c>
      <c r="D62" s="257" t="s">
        <v>164</v>
      </c>
      <c r="E62" s="361">
        <f>SUM(F62:J62)</f>
        <v>252747</v>
      </c>
      <c r="F62" s="363">
        <v>212330</v>
      </c>
      <c r="G62" s="361">
        <v>319</v>
      </c>
      <c r="H62" s="363">
        <v>13200</v>
      </c>
      <c r="I62" s="361">
        <v>25772</v>
      </c>
      <c r="J62" s="260">
        <v>1126</v>
      </c>
    </row>
    <row r="63" spans="1:10" ht="18.75" customHeight="1">
      <c r="A63" s="255"/>
      <c r="B63" s="256"/>
      <c r="C63" s="256"/>
      <c r="D63" s="257" t="s">
        <v>165</v>
      </c>
      <c r="E63" s="361">
        <f>SUM(F63:J63)</f>
        <v>195034</v>
      </c>
      <c r="F63" s="363">
        <v>174182</v>
      </c>
      <c r="G63" s="361">
        <v>227</v>
      </c>
      <c r="H63" s="363">
        <v>8897</v>
      </c>
      <c r="I63" s="361">
        <v>10602</v>
      </c>
      <c r="J63" s="260">
        <v>1126</v>
      </c>
    </row>
    <row r="64" spans="1:10" ht="18.75" customHeight="1">
      <c r="A64" s="261"/>
      <c r="B64" s="262"/>
      <c r="C64" s="262"/>
      <c r="D64" s="257" t="s">
        <v>166</v>
      </c>
      <c r="E64" s="364">
        <f aca="true" t="shared" si="7" ref="E64:J64">E63/E62</f>
        <v>0.7716570325265978</v>
      </c>
      <c r="F64" s="364">
        <f t="shared" si="7"/>
        <v>0.8203362690152122</v>
      </c>
      <c r="G64" s="367">
        <f t="shared" si="7"/>
        <v>0.7115987460815048</v>
      </c>
      <c r="H64" s="367">
        <f t="shared" si="7"/>
        <v>0.6740151515151516</v>
      </c>
      <c r="I64" s="367">
        <f t="shared" si="7"/>
        <v>0.41137668787831755</v>
      </c>
      <c r="J64" s="264">
        <f t="shared" si="7"/>
        <v>1</v>
      </c>
    </row>
    <row r="65" spans="1:10" ht="18.75" customHeight="1">
      <c r="A65" s="255" t="s">
        <v>87</v>
      </c>
      <c r="B65" s="256" t="s">
        <v>71</v>
      </c>
      <c r="C65" s="256" t="s">
        <v>181</v>
      </c>
      <c r="D65" s="251" t="s">
        <v>163</v>
      </c>
      <c r="E65" s="365">
        <f>SUM(F65:J65)</f>
        <v>9108</v>
      </c>
      <c r="F65" s="366">
        <v>9108</v>
      </c>
      <c r="G65" s="365">
        <v>0</v>
      </c>
      <c r="H65" s="363">
        <v>0</v>
      </c>
      <c r="I65" s="365">
        <v>0</v>
      </c>
      <c r="J65" s="254">
        <v>0</v>
      </c>
    </row>
    <row r="66" spans="1:10" ht="18.75" customHeight="1">
      <c r="A66" s="255"/>
      <c r="B66" s="256"/>
      <c r="C66" s="256"/>
      <c r="D66" s="257" t="s">
        <v>164</v>
      </c>
      <c r="E66" s="361">
        <f>SUM(F66:J66)</f>
        <v>9108</v>
      </c>
      <c r="F66" s="363">
        <v>9108</v>
      </c>
      <c r="G66" s="361"/>
      <c r="H66" s="363"/>
      <c r="I66" s="361"/>
      <c r="J66" s="260"/>
    </row>
    <row r="67" spans="1:10" ht="18.75" customHeight="1">
      <c r="A67" s="255"/>
      <c r="B67" s="256"/>
      <c r="C67" s="256"/>
      <c r="D67" s="257" t="s">
        <v>165</v>
      </c>
      <c r="E67" s="361">
        <f>SUM(F67:J67)</f>
        <v>6831</v>
      </c>
      <c r="F67" s="363">
        <v>6831</v>
      </c>
      <c r="G67" s="361"/>
      <c r="H67" s="363"/>
      <c r="I67" s="361"/>
      <c r="J67" s="260"/>
    </row>
    <row r="68" spans="1:10" ht="18.75" customHeight="1">
      <c r="A68" s="261"/>
      <c r="B68" s="262"/>
      <c r="C68" s="262"/>
      <c r="D68" s="257" t="s">
        <v>166</v>
      </c>
      <c r="E68" s="364">
        <f>E67/E66</f>
        <v>0.75</v>
      </c>
      <c r="F68" s="364">
        <f>F67/F66</f>
        <v>0.75</v>
      </c>
      <c r="G68" s="364"/>
      <c r="H68" s="364"/>
      <c r="I68" s="364"/>
      <c r="J68" s="273"/>
    </row>
    <row r="69" spans="1:10" ht="18.75" customHeight="1">
      <c r="A69" s="255">
        <v>756</v>
      </c>
      <c r="B69" s="256" t="s">
        <v>71</v>
      </c>
      <c r="C69" s="419" t="s">
        <v>237</v>
      </c>
      <c r="D69" s="251" t="s">
        <v>163</v>
      </c>
      <c r="E69" s="369">
        <v>0</v>
      </c>
      <c r="F69" s="366">
        <v>0</v>
      </c>
      <c r="G69" s="365">
        <v>0</v>
      </c>
      <c r="H69" s="370" t="s">
        <v>71</v>
      </c>
      <c r="I69" s="365">
        <v>0</v>
      </c>
      <c r="J69" s="254">
        <v>0</v>
      </c>
    </row>
    <row r="70" spans="1:10" ht="18.75" customHeight="1">
      <c r="A70" s="255"/>
      <c r="B70" s="256"/>
      <c r="C70" s="420"/>
      <c r="D70" s="257" t="s">
        <v>164</v>
      </c>
      <c r="E70" s="361">
        <f>SUM(F70:J70)</f>
        <v>486</v>
      </c>
      <c r="F70" s="363">
        <v>486</v>
      </c>
      <c r="G70" s="361"/>
      <c r="H70" s="363"/>
      <c r="I70" s="361"/>
      <c r="J70" s="260"/>
    </row>
    <row r="71" spans="1:10" ht="18.75" customHeight="1">
      <c r="A71" s="255"/>
      <c r="B71" s="256"/>
      <c r="C71" s="420"/>
      <c r="D71" s="257" t="s">
        <v>165</v>
      </c>
      <c r="E71" s="361">
        <f>SUM(F71:J71)</f>
        <v>486</v>
      </c>
      <c r="F71" s="363">
        <v>486</v>
      </c>
      <c r="G71" s="361"/>
      <c r="H71" s="363"/>
      <c r="I71" s="361"/>
      <c r="J71" s="260"/>
    </row>
    <row r="72" spans="1:10" ht="18.75" customHeight="1">
      <c r="A72" s="261"/>
      <c r="B72" s="262"/>
      <c r="C72" s="421"/>
      <c r="D72" s="263" t="s">
        <v>166</v>
      </c>
      <c r="E72" s="367">
        <f>E71/E70</f>
        <v>1</v>
      </c>
      <c r="F72" s="367">
        <f>F71/F70</f>
        <v>1</v>
      </c>
      <c r="G72" s="367"/>
      <c r="H72" s="367"/>
      <c r="I72" s="367"/>
      <c r="J72" s="264"/>
    </row>
    <row r="73" spans="1:10" ht="18.75" customHeight="1">
      <c r="A73" s="255" t="s">
        <v>89</v>
      </c>
      <c r="B73" s="256" t="s">
        <v>71</v>
      </c>
      <c r="C73" s="256" t="s">
        <v>182</v>
      </c>
      <c r="D73" s="251" t="s">
        <v>163</v>
      </c>
      <c r="E73" s="365">
        <f>SUM(F73:J73)</f>
        <v>1400</v>
      </c>
      <c r="F73" s="366">
        <v>0</v>
      </c>
      <c r="G73" s="365">
        <v>0</v>
      </c>
      <c r="H73" s="366">
        <v>1400</v>
      </c>
      <c r="I73" s="365">
        <v>0</v>
      </c>
      <c r="J73" s="254">
        <v>0</v>
      </c>
    </row>
    <row r="74" spans="1:10" ht="18.75" customHeight="1">
      <c r="A74" s="255"/>
      <c r="B74" s="256"/>
      <c r="C74" s="256"/>
      <c r="D74" s="257" t="s">
        <v>164</v>
      </c>
      <c r="E74" s="361">
        <f>SUM(F74:J74)</f>
        <v>14139</v>
      </c>
      <c r="F74" s="363">
        <v>8429</v>
      </c>
      <c r="G74" s="361"/>
      <c r="H74" s="363">
        <v>132</v>
      </c>
      <c r="I74" s="361">
        <v>5578</v>
      </c>
      <c r="J74" s="260"/>
    </row>
    <row r="75" spans="1:10" ht="18.75" customHeight="1">
      <c r="A75" s="255"/>
      <c r="B75" s="256"/>
      <c r="C75" s="256"/>
      <c r="D75" s="257" t="s">
        <v>165</v>
      </c>
      <c r="E75" s="361">
        <f>SUM(F75:J75)</f>
        <v>14003</v>
      </c>
      <c r="F75" s="363">
        <v>8425</v>
      </c>
      <c r="G75" s="361"/>
      <c r="H75" s="363">
        <v>0</v>
      </c>
      <c r="I75" s="361">
        <v>5578</v>
      </c>
      <c r="J75" s="260"/>
    </row>
    <row r="76" spans="1:10" ht="18.75" customHeight="1">
      <c r="A76" s="261"/>
      <c r="B76" s="262"/>
      <c r="C76" s="262"/>
      <c r="D76" s="263" t="s">
        <v>166</v>
      </c>
      <c r="E76" s="367">
        <f>E75/E74</f>
        <v>0.9903812150788599</v>
      </c>
      <c r="F76" s="367">
        <f>F75/F74</f>
        <v>0.9995254478585834</v>
      </c>
      <c r="G76" s="367"/>
      <c r="H76" s="367">
        <f>H75/H74</f>
        <v>0</v>
      </c>
      <c r="I76" s="367">
        <f>I75/I74</f>
        <v>1</v>
      </c>
      <c r="J76" s="264"/>
    </row>
    <row r="77" spans="1:10" ht="18.75" customHeight="1">
      <c r="A77" s="249" t="s">
        <v>91</v>
      </c>
      <c r="B77" s="250" t="s">
        <v>71</v>
      </c>
      <c r="C77" s="250" t="s">
        <v>92</v>
      </c>
      <c r="D77" s="251" t="s">
        <v>163</v>
      </c>
      <c r="E77" s="365">
        <f>SUM(F77:J77)</f>
        <v>24507</v>
      </c>
      <c r="F77" s="366">
        <v>6387</v>
      </c>
      <c r="G77" s="365">
        <v>603</v>
      </c>
      <c r="H77" s="363">
        <v>17517</v>
      </c>
      <c r="I77" s="365">
        <v>0</v>
      </c>
      <c r="J77" s="254">
        <v>0</v>
      </c>
    </row>
    <row r="78" spans="1:10" ht="18.75" customHeight="1">
      <c r="A78" s="255"/>
      <c r="B78" s="256"/>
      <c r="C78" s="256"/>
      <c r="D78" s="257" t="s">
        <v>164</v>
      </c>
      <c r="E78" s="361">
        <f>SUM(F78:J78)</f>
        <v>204280</v>
      </c>
      <c r="F78" s="363">
        <v>185318</v>
      </c>
      <c r="G78" s="361">
        <v>702</v>
      </c>
      <c r="H78" s="363">
        <v>18165</v>
      </c>
      <c r="I78" s="361">
        <v>95</v>
      </c>
      <c r="J78" s="260"/>
    </row>
    <row r="79" spans="1:10" ht="18.75" customHeight="1">
      <c r="A79" s="255"/>
      <c r="B79" s="256"/>
      <c r="C79" s="256"/>
      <c r="D79" s="257" t="s">
        <v>165</v>
      </c>
      <c r="E79" s="361">
        <f>SUM(F79:J79)</f>
        <v>156647</v>
      </c>
      <c r="F79" s="363">
        <v>144539</v>
      </c>
      <c r="G79" s="361">
        <v>63</v>
      </c>
      <c r="H79" s="363">
        <v>11955</v>
      </c>
      <c r="I79" s="361">
        <v>90</v>
      </c>
      <c r="J79" s="260"/>
    </row>
    <row r="80" spans="1:10" ht="18.75" customHeight="1">
      <c r="A80" s="261"/>
      <c r="B80" s="262"/>
      <c r="C80" s="262"/>
      <c r="D80" s="263" t="s">
        <v>166</v>
      </c>
      <c r="E80" s="367">
        <f>E79/E78</f>
        <v>0.7668249461523399</v>
      </c>
      <c r="F80" s="367">
        <f>F79/F78</f>
        <v>0.7799512189857434</v>
      </c>
      <c r="G80" s="367">
        <f>G79/G78</f>
        <v>0.08974358974358974</v>
      </c>
      <c r="H80" s="367">
        <f>H79/H78</f>
        <v>0.6581337737407101</v>
      </c>
      <c r="I80" s="367">
        <f>I79/I78</f>
        <v>0.9473684210526315</v>
      </c>
      <c r="J80" s="264"/>
    </row>
    <row r="81" spans="1:10" ht="18.75" customHeight="1">
      <c r="A81" s="255" t="s">
        <v>93</v>
      </c>
      <c r="B81" s="256" t="s">
        <v>71</v>
      </c>
      <c r="C81" s="256" t="s">
        <v>94</v>
      </c>
      <c r="D81" s="251" t="s">
        <v>163</v>
      </c>
      <c r="E81" s="365">
        <f>SUM(F81:J81)</f>
        <v>304798</v>
      </c>
      <c r="F81" s="363">
        <v>202900</v>
      </c>
      <c r="G81" s="361">
        <v>813</v>
      </c>
      <c r="H81" s="366">
        <v>100887</v>
      </c>
      <c r="I81" s="365">
        <v>198</v>
      </c>
      <c r="J81" s="254">
        <v>0</v>
      </c>
    </row>
    <row r="82" spans="1:10" ht="18.75" customHeight="1">
      <c r="A82" s="255"/>
      <c r="B82" s="256"/>
      <c r="C82" s="256"/>
      <c r="D82" s="257" t="s">
        <v>164</v>
      </c>
      <c r="E82" s="361">
        <f>SUM(F82:J82)</f>
        <v>312898</v>
      </c>
      <c r="F82" s="363">
        <v>202921</v>
      </c>
      <c r="G82" s="361">
        <v>869</v>
      </c>
      <c r="H82" s="363">
        <v>106760</v>
      </c>
      <c r="I82" s="361">
        <v>2348</v>
      </c>
      <c r="J82" s="260"/>
    </row>
    <row r="83" spans="1:10" ht="18.75" customHeight="1">
      <c r="A83" s="255"/>
      <c r="B83" s="256"/>
      <c r="C83" s="256"/>
      <c r="D83" s="257" t="s">
        <v>165</v>
      </c>
      <c r="E83" s="361">
        <f>SUM(F83:J83)</f>
        <v>228363</v>
      </c>
      <c r="F83" s="363">
        <v>149184</v>
      </c>
      <c r="G83" s="361">
        <v>661</v>
      </c>
      <c r="H83" s="363">
        <v>76266</v>
      </c>
      <c r="I83" s="361">
        <v>2252</v>
      </c>
      <c r="J83" s="260"/>
    </row>
    <row r="84" spans="1:10" ht="18.75" customHeight="1">
      <c r="A84" s="261"/>
      <c r="B84" s="262"/>
      <c r="C84" s="262"/>
      <c r="D84" s="257" t="s">
        <v>166</v>
      </c>
      <c r="E84" s="364">
        <f>E83/E82</f>
        <v>0.7298320858554544</v>
      </c>
      <c r="F84" s="368">
        <f>F83/F82</f>
        <v>0.7351826572902755</v>
      </c>
      <c r="G84" s="368">
        <f>G83/G82</f>
        <v>0.760644418872267</v>
      </c>
      <c r="H84" s="368">
        <f>H83/H82</f>
        <v>0.7143686774072686</v>
      </c>
      <c r="I84" s="368">
        <f>I83/I82</f>
        <v>0.959114139693356</v>
      </c>
      <c r="J84" s="273"/>
    </row>
    <row r="85" spans="1:10" ht="18.75" customHeight="1">
      <c r="A85" s="255" t="s">
        <v>95</v>
      </c>
      <c r="B85" s="256" t="s">
        <v>71</v>
      </c>
      <c r="C85" s="256" t="s">
        <v>96</v>
      </c>
      <c r="D85" s="251" t="s">
        <v>163</v>
      </c>
      <c r="E85" s="365">
        <f>SUM(F85:J85)</f>
        <v>253817</v>
      </c>
      <c r="F85" s="366">
        <v>253817</v>
      </c>
      <c r="G85" s="365">
        <v>0</v>
      </c>
      <c r="H85" s="366">
        <v>0</v>
      </c>
      <c r="I85" s="365">
        <v>0</v>
      </c>
      <c r="J85" s="254">
        <v>0</v>
      </c>
    </row>
    <row r="86" spans="1:10" ht="18.75" customHeight="1">
      <c r="A86" s="255"/>
      <c r="B86" s="256"/>
      <c r="C86" s="256"/>
      <c r="D86" s="257" t="s">
        <v>164</v>
      </c>
      <c r="E86" s="361">
        <f>SUM(F86:J86)</f>
        <v>319701</v>
      </c>
      <c r="F86" s="363">
        <v>308850</v>
      </c>
      <c r="G86" s="361"/>
      <c r="H86" s="363">
        <v>30</v>
      </c>
      <c r="I86" s="361">
        <v>10821</v>
      </c>
      <c r="J86" s="260"/>
    </row>
    <row r="87" spans="1:10" ht="18.75" customHeight="1">
      <c r="A87" s="255"/>
      <c r="B87" s="256"/>
      <c r="C87" s="256"/>
      <c r="D87" s="257" t="s">
        <v>165</v>
      </c>
      <c r="E87" s="361">
        <f>SUM(F87:J87)</f>
        <v>240660</v>
      </c>
      <c r="F87" s="363">
        <v>235571</v>
      </c>
      <c r="G87" s="361"/>
      <c r="H87" s="363">
        <v>0</v>
      </c>
      <c r="I87" s="361">
        <v>5089</v>
      </c>
      <c r="J87" s="260"/>
    </row>
    <row r="88" spans="1:10" ht="18.75" customHeight="1">
      <c r="A88" s="261"/>
      <c r="B88" s="262"/>
      <c r="C88" s="262"/>
      <c r="D88" s="257" t="s">
        <v>166</v>
      </c>
      <c r="E88" s="367">
        <f>E87/E86</f>
        <v>0.7527658656056753</v>
      </c>
      <c r="F88" s="367">
        <f>F87/F86</f>
        <v>0.7627359559656791</v>
      </c>
      <c r="G88" s="367"/>
      <c r="H88" s="367">
        <f>H87/H86</f>
        <v>0</v>
      </c>
      <c r="I88" s="367">
        <f>I87/I86</f>
        <v>0.4702892523796322</v>
      </c>
      <c r="J88" s="264"/>
    </row>
    <row r="89" spans="1:10" ht="18.75" customHeight="1">
      <c r="A89" s="255" t="s">
        <v>97</v>
      </c>
      <c r="B89" s="256" t="s">
        <v>71</v>
      </c>
      <c r="C89" s="256" t="s">
        <v>183</v>
      </c>
      <c r="D89" s="251" t="s">
        <v>163</v>
      </c>
      <c r="E89" s="365">
        <f>SUM(F89:J89)</f>
        <v>10982</v>
      </c>
      <c r="F89" s="366">
        <v>8636</v>
      </c>
      <c r="G89" s="365">
        <v>501</v>
      </c>
      <c r="H89" s="366">
        <v>1845</v>
      </c>
      <c r="I89" s="365">
        <v>0</v>
      </c>
      <c r="J89" s="254">
        <v>0</v>
      </c>
    </row>
    <row r="90" spans="1:10" ht="18.75" customHeight="1">
      <c r="A90" s="255"/>
      <c r="B90" s="256"/>
      <c r="C90" s="256" t="s">
        <v>184</v>
      </c>
      <c r="D90" s="257" t="s">
        <v>164</v>
      </c>
      <c r="E90" s="361">
        <f>SUM(F90:J90)</f>
        <v>24991</v>
      </c>
      <c r="F90" s="363">
        <v>22544</v>
      </c>
      <c r="G90" s="361">
        <v>501</v>
      </c>
      <c r="H90" s="363">
        <v>1946</v>
      </c>
      <c r="I90" s="361"/>
      <c r="J90" s="260"/>
    </row>
    <row r="91" spans="1:10" ht="18.75" customHeight="1">
      <c r="A91" s="255"/>
      <c r="B91" s="256"/>
      <c r="C91" s="256"/>
      <c r="D91" s="257" t="s">
        <v>165</v>
      </c>
      <c r="E91" s="361">
        <f>SUM(F91:J91)</f>
        <v>19464</v>
      </c>
      <c r="F91" s="363">
        <v>17766</v>
      </c>
      <c r="G91" s="361">
        <v>498</v>
      </c>
      <c r="H91" s="363">
        <v>1200</v>
      </c>
      <c r="I91" s="361"/>
      <c r="J91" s="260"/>
    </row>
    <row r="92" spans="1:10" ht="18.75" customHeight="1">
      <c r="A92" s="261"/>
      <c r="B92" s="262"/>
      <c r="C92" s="262"/>
      <c r="D92" s="263" t="s">
        <v>166</v>
      </c>
      <c r="E92" s="364">
        <f>E91/E90</f>
        <v>0.7788403825377136</v>
      </c>
      <c r="F92" s="368">
        <f>F91/F90</f>
        <v>0.7880589070262598</v>
      </c>
      <c r="G92" s="368">
        <f>G91/G90</f>
        <v>0.9940119760479041</v>
      </c>
      <c r="H92" s="368">
        <f>H91/H90</f>
        <v>0.6166495375128469</v>
      </c>
      <c r="I92" s="364"/>
      <c r="J92" s="273"/>
    </row>
    <row r="93" spans="1:10" ht="18.75" customHeight="1">
      <c r="A93" s="255" t="s">
        <v>99</v>
      </c>
      <c r="B93" s="256" t="s">
        <v>71</v>
      </c>
      <c r="C93" s="256" t="s">
        <v>185</v>
      </c>
      <c r="D93" s="257" t="s">
        <v>163</v>
      </c>
      <c r="E93" s="365">
        <f>SUM(F93:J93)</f>
        <v>2504</v>
      </c>
      <c r="F93" s="366">
        <v>2504</v>
      </c>
      <c r="G93" s="365">
        <v>0</v>
      </c>
      <c r="H93" s="366">
        <v>0</v>
      </c>
      <c r="I93" s="365">
        <v>0</v>
      </c>
      <c r="J93" s="254">
        <v>0</v>
      </c>
    </row>
    <row r="94" spans="1:10" ht="18.75" customHeight="1">
      <c r="A94" s="255"/>
      <c r="B94" s="256"/>
      <c r="C94" s="256" t="s">
        <v>186</v>
      </c>
      <c r="D94" s="257" t="s">
        <v>164</v>
      </c>
      <c r="E94" s="361">
        <f>SUM(F94:J94)</f>
        <v>15576</v>
      </c>
      <c r="F94" s="363">
        <v>15109</v>
      </c>
      <c r="G94" s="361">
        <v>467</v>
      </c>
      <c r="H94" s="363"/>
      <c r="I94" s="361"/>
      <c r="J94" s="260"/>
    </row>
    <row r="95" spans="1:10" ht="18.75" customHeight="1">
      <c r="A95" s="255"/>
      <c r="B95" s="256"/>
      <c r="C95" s="256"/>
      <c r="D95" s="257" t="s">
        <v>165</v>
      </c>
      <c r="E95" s="361">
        <f>SUM(F95:J95)</f>
        <v>15542</v>
      </c>
      <c r="F95" s="363">
        <v>15075</v>
      </c>
      <c r="G95" s="361">
        <v>467</v>
      </c>
      <c r="H95" s="363"/>
      <c r="I95" s="361"/>
      <c r="J95" s="260"/>
    </row>
    <row r="96" spans="1:10" ht="21" customHeight="1">
      <c r="A96" s="261"/>
      <c r="B96" s="262"/>
      <c r="C96" s="262"/>
      <c r="D96" s="263" t="s">
        <v>166</v>
      </c>
      <c r="E96" s="367">
        <f>E95/E94</f>
        <v>0.9978171545968156</v>
      </c>
      <c r="F96" s="367">
        <f>F95/F94</f>
        <v>0.9977496856178437</v>
      </c>
      <c r="G96" s="367">
        <f>G95/G94</f>
        <v>1</v>
      </c>
      <c r="H96" s="367"/>
      <c r="I96" s="367"/>
      <c r="J96" s="264"/>
    </row>
    <row r="97" spans="1:10" ht="18.75" customHeight="1">
      <c r="A97" s="255" t="s">
        <v>101</v>
      </c>
      <c r="B97" s="256" t="s">
        <v>71</v>
      </c>
      <c r="C97" s="256" t="s">
        <v>187</v>
      </c>
      <c r="D97" s="257" t="s">
        <v>163</v>
      </c>
      <c r="E97" s="365">
        <f>SUM(F97:J97)</f>
        <v>3383756</v>
      </c>
      <c r="F97" s="365">
        <v>3380579</v>
      </c>
      <c r="G97" s="361">
        <v>0</v>
      </c>
      <c r="H97" s="363">
        <v>3177</v>
      </c>
      <c r="I97" s="365">
        <v>0</v>
      </c>
      <c r="J97" s="254">
        <v>0</v>
      </c>
    </row>
    <row r="98" spans="1:10" ht="18.75" customHeight="1">
      <c r="A98" s="255"/>
      <c r="B98" s="256"/>
      <c r="C98" s="256"/>
      <c r="D98" s="257" t="s">
        <v>164</v>
      </c>
      <c r="E98" s="361">
        <f>SUM(F98:J98)</f>
        <v>3965109</v>
      </c>
      <c r="F98" s="361">
        <v>3956462</v>
      </c>
      <c r="G98" s="361"/>
      <c r="H98" s="363">
        <v>3981</v>
      </c>
      <c r="I98" s="361">
        <v>4666</v>
      </c>
      <c r="J98" s="260"/>
    </row>
    <row r="99" spans="1:10" ht="18.75" customHeight="1">
      <c r="A99" s="255"/>
      <c r="B99" s="256"/>
      <c r="C99" s="256"/>
      <c r="D99" s="257" t="s">
        <v>165</v>
      </c>
      <c r="E99" s="361">
        <f>SUM(F99:J99)</f>
        <v>3212194</v>
      </c>
      <c r="F99" s="361">
        <v>3207692</v>
      </c>
      <c r="G99" s="361"/>
      <c r="H99" s="363">
        <v>2221</v>
      </c>
      <c r="I99" s="361">
        <v>2281</v>
      </c>
      <c r="J99" s="260"/>
    </row>
    <row r="100" spans="1:10" ht="18.75" customHeight="1">
      <c r="A100" s="261"/>
      <c r="B100" s="262"/>
      <c r="C100" s="262"/>
      <c r="D100" s="263" t="s">
        <v>166</v>
      </c>
      <c r="E100" s="367">
        <f>E99/E98</f>
        <v>0.8101149300057073</v>
      </c>
      <c r="F100" s="367">
        <f>F99/F98</f>
        <v>0.8107475820568983</v>
      </c>
      <c r="G100" s="367"/>
      <c r="H100" s="367">
        <f>H99/H98</f>
        <v>0.5579000251193168</v>
      </c>
      <c r="I100" s="367">
        <f>I99/I98</f>
        <v>0.48885555079297044</v>
      </c>
      <c r="J100" s="264"/>
    </row>
    <row r="101" spans="1:10" ht="18.75" customHeight="1">
      <c r="A101" s="249" t="s">
        <v>103</v>
      </c>
      <c r="B101" s="250" t="s">
        <v>71</v>
      </c>
      <c r="C101" s="250" t="s">
        <v>188</v>
      </c>
      <c r="D101" s="251" t="s">
        <v>163</v>
      </c>
      <c r="E101" s="361">
        <f>SUM(F101:J101)</f>
        <v>17556</v>
      </c>
      <c r="F101" s="366">
        <v>47</v>
      </c>
      <c r="G101" s="365">
        <v>30</v>
      </c>
      <c r="H101" s="366">
        <v>17479</v>
      </c>
      <c r="I101" s="365">
        <v>0</v>
      </c>
      <c r="J101" s="254">
        <v>0</v>
      </c>
    </row>
    <row r="102" spans="1:10" ht="18.75" customHeight="1">
      <c r="A102" s="255"/>
      <c r="B102" s="256"/>
      <c r="C102" s="256" t="s">
        <v>189</v>
      </c>
      <c r="D102" s="257" t="s">
        <v>164</v>
      </c>
      <c r="E102" s="361">
        <f>SUM(F102:J102)</f>
        <v>15160</v>
      </c>
      <c r="F102" s="363">
        <v>47</v>
      </c>
      <c r="G102" s="361">
        <v>48</v>
      </c>
      <c r="H102" s="363">
        <v>15065</v>
      </c>
      <c r="I102" s="361"/>
      <c r="J102" s="260"/>
    </row>
    <row r="103" spans="1:10" ht="18.75" customHeight="1">
      <c r="A103" s="255"/>
      <c r="B103" s="256"/>
      <c r="C103" s="256"/>
      <c r="D103" s="257" t="s">
        <v>165</v>
      </c>
      <c r="E103" s="361">
        <f>SUM(F103:J103)</f>
        <v>9527</v>
      </c>
      <c r="F103" s="363">
        <v>0</v>
      </c>
      <c r="G103" s="361">
        <v>24</v>
      </c>
      <c r="H103" s="363">
        <v>9503</v>
      </c>
      <c r="I103" s="361"/>
      <c r="J103" s="260"/>
    </row>
    <row r="104" spans="1:10" ht="18.75" customHeight="1">
      <c r="A104" s="261"/>
      <c r="B104" s="262"/>
      <c r="C104" s="262"/>
      <c r="D104" s="263" t="s">
        <v>166</v>
      </c>
      <c r="E104" s="367">
        <f>E103/E102</f>
        <v>0.6284300791556728</v>
      </c>
      <c r="F104" s="367">
        <f>F103/F102</f>
        <v>0</v>
      </c>
      <c r="G104" s="367">
        <f>G103/G102</f>
        <v>0.5</v>
      </c>
      <c r="H104" s="367">
        <f>H103/H102</f>
        <v>0.6307998672419516</v>
      </c>
      <c r="I104" s="367"/>
      <c r="J104" s="264"/>
    </row>
    <row r="105" spans="1:10" ht="18.75" customHeight="1">
      <c r="A105" s="255" t="s">
        <v>105</v>
      </c>
      <c r="B105" s="256" t="s">
        <v>71</v>
      </c>
      <c r="C105" s="256" t="s">
        <v>190</v>
      </c>
      <c r="D105" s="257" t="s">
        <v>163</v>
      </c>
      <c r="E105" s="365">
        <f>SUM(F105:J105)</f>
        <v>7576</v>
      </c>
      <c r="F105" s="363">
        <v>1350</v>
      </c>
      <c r="G105" s="361">
        <v>28</v>
      </c>
      <c r="H105" s="366">
        <v>6198</v>
      </c>
      <c r="I105" s="365">
        <v>0</v>
      </c>
      <c r="J105" s="254">
        <v>0</v>
      </c>
    </row>
    <row r="106" spans="1:10" ht="18.75" customHeight="1">
      <c r="A106" s="255"/>
      <c r="B106" s="256"/>
      <c r="C106" s="256" t="s">
        <v>191</v>
      </c>
      <c r="D106" s="257" t="s">
        <v>164</v>
      </c>
      <c r="E106" s="361">
        <f>SUM(F106:J106)</f>
        <v>7606</v>
      </c>
      <c r="F106" s="363">
        <v>1327</v>
      </c>
      <c r="G106" s="361">
        <v>28</v>
      </c>
      <c r="H106" s="363">
        <v>6231</v>
      </c>
      <c r="I106" s="361">
        <v>20</v>
      </c>
      <c r="J106" s="260"/>
    </row>
    <row r="107" spans="1:10" ht="18.75" customHeight="1">
      <c r="A107" s="255"/>
      <c r="B107" s="256"/>
      <c r="C107" s="256"/>
      <c r="D107" s="257" t="s">
        <v>165</v>
      </c>
      <c r="E107" s="361">
        <f>SUM(F107:J107)</f>
        <v>5486</v>
      </c>
      <c r="F107" s="363">
        <v>1327</v>
      </c>
      <c r="G107" s="361">
        <v>4</v>
      </c>
      <c r="H107" s="363">
        <v>4144</v>
      </c>
      <c r="I107" s="361">
        <v>11</v>
      </c>
      <c r="J107" s="260"/>
    </row>
    <row r="108" spans="1:10" ht="18.75" customHeight="1">
      <c r="A108" s="261"/>
      <c r="B108" s="262"/>
      <c r="C108" s="262"/>
      <c r="D108" s="263" t="s">
        <v>166</v>
      </c>
      <c r="E108" s="367">
        <f>E107/E106</f>
        <v>0.7212726794635814</v>
      </c>
      <c r="F108" s="367">
        <f>F107/F106</f>
        <v>1</v>
      </c>
      <c r="G108" s="367">
        <f>G107/G106</f>
        <v>0.14285714285714285</v>
      </c>
      <c r="H108" s="367">
        <f>H107/H106</f>
        <v>0.6650617878350185</v>
      </c>
      <c r="I108" s="367">
        <f>I107/I106</f>
        <v>0.55</v>
      </c>
      <c r="J108" s="264"/>
    </row>
    <row r="109" spans="1:10" ht="18.75" customHeight="1">
      <c r="A109" s="255" t="s">
        <v>192</v>
      </c>
      <c r="B109" s="256" t="s">
        <v>71</v>
      </c>
      <c r="C109" s="256" t="s">
        <v>193</v>
      </c>
      <c r="D109" s="251" t="s">
        <v>163</v>
      </c>
      <c r="E109" s="365">
        <f>SUM(F109:J109)</f>
        <v>1157</v>
      </c>
      <c r="F109" s="363">
        <v>1157</v>
      </c>
      <c r="G109" s="361">
        <v>0</v>
      </c>
      <c r="H109" s="363">
        <v>0</v>
      </c>
      <c r="I109" s="365">
        <v>0</v>
      </c>
      <c r="J109" s="254">
        <v>0</v>
      </c>
    </row>
    <row r="110" spans="1:10" ht="18.75" customHeight="1">
      <c r="A110" s="255"/>
      <c r="B110" s="256"/>
      <c r="C110" s="256" t="s">
        <v>194</v>
      </c>
      <c r="D110" s="257" t="s">
        <v>164</v>
      </c>
      <c r="E110" s="361">
        <f>SUM(F110:J110)</f>
        <v>1157</v>
      </c>
      <c r="F110" s="363">
        <v>1157</v>
      </c>
      <c r="G110" s="361"/>
      <c r="H110" s="363"/>
      <c r="I110" s="361"/>
      <c r="J110" s="260"/>
    </row>
    <row r="111" spans="1:10" ht="18.75" customHeight="1">
      <c r="A111" s="255"/>
      <c r="B111" s="256"/>
      <c r="C111" s="256" t="s">
        <v>195</v>
      </c>
      <c r="D111" s="257" t="s">
        <v>165</v>
      </c>
      <c r="E111" s="361">
        <f>SUM(F111:J111)</f>
        <v>857</v>
      </c>
      <c r="F111" s="363">
        <v>857</v>
      </c>
      <c r="G111" s="361"/>
      <c r="H111" s="363"/>
      <c r="I111" s="361"/>
      <c r="J111" s="260"/>
    </row>
    <row r="112" spans="1:10" ht="18.75" customHeight="1">
      <c r="A112" s="261"/>
      <c r="B112" s="262"/>
      <c r="C112" s="262" t="s">
        <v>236</v>
      </c>
      <c r="D112" s="263" t="s">
        <v>166</v>
      </c>
      <c r="E112" s="367">
        <f>E111/E110</f>
        <v>0.7407087294727744</v>
      </c>
      <c r="F112" s="367">
        <f>F111/F110</f>
        <v>0.7407087294727744</v>
      </c>
      <c r="G112" s="367"/>
      <c r="H112" s="367"/>
      <c r="I112" s="367"/>
      <c r="J112" s="264"/>
    </row>
    <row r="113" spans="1:10" ht="22.5" customHeight="1">
      <c r="A113" s="256"/>
      <c r="B113" s="256"/>
      <c r="C113" s="256"/>
      <c r="D113" s="257"/>
      <c r="E113" s="280"/>
      <c r="F113" s="280"/>
      <c r="G113" s="280"/>
      <c r="H113" s="280"/>
      <c r="I113" s="280"/>
      <c r="J113" s="280"/>
    </row>
    <row r="114" spans="1:10" ht="16.5" customHeight="1">
      <c r="A114" s="281" t="s">
        <v>2</v>
      </c>
      <c r="B114" s="282"/>
      <c r="C114" s="282"/>
      <c r="D114" s="282"/>
      <c r="E114" s="282"/>
      <c r="F114" s="283"/>
      <c r="G114" s="283"/>
      <c r="H114" s="283"/>
      <c r="I114" s="283"/>
      <c r="J114" s="283"/>
    </row>
    <row r="115" spans="1:10" ht="16.5" customHeight="1">
      <c r="A115" s="284"/>
      <c r="B115" s="282"/>
      <c r="C115" s="282"/>
      <c r="D115" s="282"/>
      <c r="E115" s="282"/>
      <c r="F115" s="283"/>
      <c r="G115" s="283"/>
      <c r="H115" s="283"/>
      <c r="I115" s="283"/>
      <c r="J115" s="283"/>
    </row>
    <row r="116" spans="5:10" ht="16.5" customHeight="1">
      <c r="E116" s="283"/>
      <c r="F116" s="283"/>
      <c r="G116" s="283"/>
      <c r="H116" s="283"/>
      <c r="I116" s="283"/>
      <c r="J116" s="283"/>
    </row>
    <row r="117" spans="5:10" ht="16.5" customHeight="1">
      <c r="E117" s="283"/>
      <c r="F117" s="283"/>
      <c r="G117" s="283"/>
      <c r="H117" s="283"/>
      <c r="I117" s="283"/>
      <c r="J117" s="283"/>
    </row>
  </sheetData>
  <sheetProtection password="C55F" sheet="1" insertColumns="0" insertRows="0" deleteColumns="0" deleteRows="0"/>
  <mergeCells count="4">
    <mergeCell ref="A2:J2"/>
    <mergeCell ref="A3:J3"/>
    <mergeCell ref="A11:D11"/>
    <mergeCell ref="C69:C72"/>
  </mergeCells>
  <printOptions horizontalCentered="1"/>
  <pageMargins left="0" right="0" top="0.6299212598425197" bottom="0.6299212598425197" header="0.5118110236220472" footer="0.5118110236220472"/>
  <pageSetup firstPageNumber="19" useFirstPageNumber="1" horizontalDpi="600" verticalDpi="600" orientation="portrait" paperSize="9" scale="56" r:id="rId1"/>
  <rowBreaks count="1" manualBreakCount="1">
    <brk id="7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showOutlineSymbols="0" view="pageBreakPreview" zoomScaleSheetLayoutView="100" zoomScalePageLayoutView="0" workbookViewId="0" topLeftCell="A19">
      <selection activeCell="A4" sqref="A4:F4"/>
    </sheetView>
  </sheetViews>
  <sheetFormatPr defaultColWidth="9.00390625" defaultRowHeight="14.25" customHeight="1"/>
  <cols>
    <col min="1" max="1" width="5.00390625" style="0" customWidth="1"/>
    <col min="2" max="2" width="2.00390625" style="0" customWidth="1"/>
    <col min="3" max="3" width="48.75390625" style="0" customWidth="1"/>
    <col min="4" max="4" width="14.375" style="0" customWidth="1"/>
    <col min="5" max="6" width="15.375" style="0" customWidth="1"/>
  </cols>
  <sheetData>
    <row r="1" spans="1:6" ht="16.5" customHeight="1">
      <c r="A1" s="405" t="s">
        <v>196</v>
      </c>
      <c r="B1" s="405"/>
      <c r="C1" s="405"/>
      <c r="D1" s="124"/>
      <c r="E1" s="124"/>
      <c r="F1" s="124"/>
    </row>
    <row r="2" spans="1:6" ht="16.5" customHeight="1">
      <c r="A2" s="423" t="s">
        <v>197</v>
      </c>
      <c r="B2" s="423"/>
      <c r="C2" s="423"/>
      <c r="D2" s="423"/>
      <c r="E2" s="423"/>
      <c r="F2" s="423"/>
    </row>
    <row r="3" spans="1:6" ht="16.5" customHeight="1">
      <c r="A3" s="423" t="s">
        <v>230</v>
      </c>
      <c r="B3" s="423"/>
      <c r="C3" s="423"/>
      <c r="D3" s="423"/>
      <c r="E3" s="423"/>
      <c r="F3" s="423"/>
    </row>
    <row r="4" spans="1:6" ht="16.5" customHeight="1">
      <c r="A4" s="423" t="s">
        <v>62</v>
      </c>
      <c r="B4" s="423"/>
      <c r="C4" s="423"/>
      <c r="D4" s="423"/>
      <c r="E4" s="423"/>
      <c r="F4" s="423"/>
    </row>
    <row r="5" spans="1:6" ht="16.5" customHeight="1">
      <c r="A5" s="125"/>
      <c r="B5" s="125"/>
      <c r="C5" s="126"/>
      <c r="D5" s="127"/>
      <c r="E5" s="127"/>
      <c r="F5" s="128" t="s">
        <v>18</v>
      </c>
    </row>
    <row r="6" spans="1:6" ht="16.5" customHeight="1">
      <c r="A6" s="129"/>
      <c r="B6" s="146"/>
      <c r="C6" s="131"/>
      <c r="D6" s="407" t="s">
        <v>198</v>
      </c>
      <c r="E6" s="407"/>
      <c r="F6" s="407"/>
    </row>
    <row r="7" spans="1:6" ht="16.5" customHeight="1">
      <c r="A7" s="132"/>
      <c r="B7" s="130"/>
      <c r="C7" s="133"/>
      <c r="D7" s="402" t="s">
        <v>229</v>
      </c>
      <c r="E7" s="402"/>
      <c r="F7" s="402"/>
    </row>
    <row r="8" spans="1:6" ht="16.5" customHeight="1">
      <c r="A8" s="132"/>
      <c r="B8" s="130"/>
      <c r="C8" s="133" t="s">
        <v>19</v>
      </c>
      <c r="D8" s="134"/>
      <c r="E8" s="135" t="s">
        <v>64</v>
      </c>
      <c r="F8" s="285"/>
    </row>
    <row r="9" spans="1:6" ht="16.5" customHeight="1">
      <c r="A9" s="132"/>
      <c r="B9" s="130"/>
      <c r="C9" s="286"/>
      <c r="D9" s="287"/>
      <c r="E9" s="288"/>
      <c r="F9" s="289" t="s">
        <v>64</v>
      </c>
    </row>
    <row r="10" spans="1:6" ht="16.5" customHeight="1">
      <c r="A10" s="132"/>
      <c r="B10" s="130"/>
      <c r="C10" s="136"/>
      <c r="D10" s="137" t="s">
        <v>66</v>
      </c>
      <c r="E10" s="138" t="s">
        <v>199</v>
      </c>
      <c r="F10" s="290" t="s">
        <v>200</v>
      </c>
    </row>
    <row r="11" spans="1:6" ht="16.5" customHeight="1">
      <c r="A11" s="139"/>
      <c r="B11" s="125"/>
      <c r="C11" s="140"/>
      <c r="D11" s="141"/>
      <c r="E11" s="142"/>
      <c r="F11" s="290" t="s">
        <v>201</v>
      </c>
    </row>
    <row r="12" spans="1:6" ht="16.5" customHeight="1">
      <c r="A12" s="143"/>
      <c r="B12" s="144"/>
      <c r="C12" s="145" t="s">
        <v>25</v>
      </c>
      <c r="D12" s="145">
        <v>2</v>
      </c>
      <c r="E12" s="145">
        <v>3</v>
      </c>
      <c r="F12" s="145">
        <v>4</v>
      </c>
    </row>
    <row r="13" spans="1:6" ht="16.5" customHeight="1">
      <c r="A13" s="129"/>
      <c r="B13" s="146"/>
      <c r="C13" s="147" t="s">
        <v>2</v>
      </c>
      <c r="D13" s="148" t="s">
        <v>2</v>
      </c>
      <c r="E13" s="149" t="s">
        <v>68</v>
      </c>
      <c r="F13" s="148"/>
    </row>
    <row r="14" spans="1:6" ht="16.5" customHeight="1">
      <c r="A14" s="422" t="s">
        <v>69</v>
      </c>
      <c r="B14" s="422"/>
      <c r="C14" s="422"/>
      <c r="D14" s="291">
        <f>SUM(D15:D27)</f>
        <v>11818</v>
      </c>
      <c r="E14" s="292"/>
      <c r="F14" s="293"/>
    </row>
    <row r="15" spans="1:6" ht="16.5" customHeight="1">
      <c r="A15" s="294" t="s">
        <v>70</v>
      </c>
      <c r="B15" s="295" t="s">
        <v>71</v>
      </c>
      <c r="C15" s="296" t="s">
        <v>72</v>
      </c>
      <c r="D15" s="297">
        <v>6214</v>
      </c>
      <c r="E15" s="298"/>
      <c r="F15" s="299"/>
    </row>
    <row r="16" spans="1:6" ht="16.5" customHeight="1">
      <c r="A16" s="300" t="s">
        <v>73</v>
      </c>
      <c r="B16" s="301" t="s">
        <v>71</v>
      </c>
      <c r="C16" s="302" t="s">
        <v>74</v>
      </c>
      <c r="D16" s="303">
        <v>93</v>
      </c>
      <c r="E16" s="304"/>
      <c r="F16" s="304"/>
    </row>
    <row r="17" spans="1:6" ht="16.5" customHeight="1">
      <c r="A17" s="300" t="s">
        <v>75</v>
      </c>
      <c r="B17" s="301" t="s">
        <v>71</v>
      </c>
      <c r="C17" s="302" t="s">
        <v>76</v>
      </c>
      <c r="D17" s="303">
        <v>3</v>
      </c>
      <c r="E17" s="304"/>
      <c r="F17" s="304"/>
    </row>
    <row r="18" spans="1:6" ht="16.5" customHeight="1">
      <c r="A18" s="300" t="s">
        <v>77</v>
      </c>
      <c r="B18" s="301" t="s">
        <v>71</v>
      </c>
      <c r="C18" s="302" t="s">
        <v>78</v>
      </c>
      <c r="D18" s="303">
        <v>144</v>
      </c>
      <c r="E18" s="304"/>
      <c r="F18" s="304"/>
    </row>
    <row r="19" spans="1:6" s="306" customFormat="1" ht="16.5" customHeight="1">
      <c r="A19" s="300" t="s">
        <v>81</v>
      </c>
      <c r="B19" s="301" t="s">
        <v>71</v>
      </c>
      <c r="C19" s="302" t="s">
        <v>82</v>
      </c>
      <c r="D19" s="303">
        <v>72</v>
      </c>
      <c r="E19" s="305"/>
      <c r="F19" s="305"/>
    </row>
    <row r="20" spans="1:6" ht="16.5" customHeight="1">
      <c r="A20" s="300" t="s">
        <v>83</v>
      </c>
      <c r="B20" s="301" t="s">
        <v>71</v>
      </c>
      <c r="C20" s="302" t="s">
        <v>84</v>
      </c>
      <c r="D20" s="303">
        <v>2349</v>
      </c>
      <c r="E20" s="304"/>
      <c r="F20" s="304"/>
    </row>
    <row r="21" spans="1:7" ht="30" customHeight="1">
      <c r="A21" s="300" t="s">
        <v>85</v>
      </c>
      <c r="B21" s="301" t="s">
        <v>71</v>
      </c>
      <c r="C21" s="302" t="s">
        <v>86</v>
      </c>
      <c r="D21" s="303">
        <v>1796</v>
      </c>
      <c r="E21" s="304"/>
      <c r="F21" s="304"/>
      <c r="G21" s="307"/>
    </row>
    <row r="22" spans="1:6" ht="16.5" customHeight="1">
      <c r="A22" s="300" t="s">
        <v>91</v>
      </c>
      <c r="B22" s="301" t="s">
        <v>71</v>
      </c>
      <c r="C22" s="302" t="s">
        <v>92</v>
      </c>
      <c r="D22" s="303">
        <v>31</v>
      </c>
      <c r="E22" s="304"/>
      <c r="F22" s="304"/>
    </row>
    <row r="23" spans="1:6" ht="16.5" customHeight="1">
      <c r="A23" s="300" t="s">
        <v>93</v>
      </c>
      <c r="B23" s="301" t="s">
        <v>71</v>
      </c>
      <c r="C23" s="302" t="s">
        <v>94</v>
      </c>
      <c r="D23" s="303">
        <v>820</v>
      </c>
      <c r="E23" s="304"/>
      <c r="F23" s="304"/>
    </row>
    <row r="24" spans="1:6" ht="16.5" customHeight="1">
      <c r="A24" s="300" t="s">
        <v>97</v>
      </c>
      <c r="B24" s="301" t="s">
        <v>71</v>
      </c>
      <c r="C24" s="302" t="s">
        <v>98</v>
      </c>
      <c r="D24" s="303">
        <v>45</v>
      </c>
      <c r="E24" s="304"/>
      <c r="F24" s="304"/>
    </row>
    <row r="25" spans="1:6" ht="16.5" customHeight="1">
      <c r="A25" s="300" t="s">
        <v>101</v>
      </c>
      <c r="B25" s="301" t="s">
        <v>71</v>
      </c>
      <c r="C25" s="302" t="s">
        <v>102</v>
      </c>
      <c r="D25" s="303">
        <v>116</v>
      </c>
      <c r="E25" s="308"/>
      <c r="F25" s="304"/>
    </row>
    <row r="26" spans="1:6" ht="16.5" customHeight="1">
      <c r="A26" s="300" t="s">
        <v>103</v>
      </c>
      <c r="B26" s="301" t="s">
        <v>71</v>
      </c>
      <c r="C26" s="302" t="s">
        <v>104</v>
      </c>
      <c r="D26" s="303">
        <v>88</v>
      </c>
      <c r="E26" s="309"/>
      <c r="F26" s="309"/>
    </row>
    <row r="27" spans="1:6" ht="16.5" customHeight="1">
      <c r="A27" s="310" t="s">
        <v>105</v>
      </c>
      <c r="B27" s="311" t="s">
        <v>71</v>
      </c>
      <c r="C27" s="312" t="s">
        <v>106</v>
      </c>
      <c r="D27" s="313">
        <v>47</v>
      </c>
      <c r="E27" s="314"/>
      <c r="F27" s="314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65F" sheet="1" insertColumns="0" insertRows="0" deleteColumns="0" deleteRows="0"/>
  <mergeCells count="7">
    <mergeCell ref="A14:C14"/>
    <mergeCell ref="A1:C1"/>
    <mergeCell ref="A2:F2"/>
    <mergeCell ref="A3:F3"/>
    <mergeCell ref="A4:F4"/>
    <mergeCell ref="D6:F6"/>
    <mergeCell ref="D7:F7"/>
  </mergeCells>
  <printOptions horizontalCentered="1"/>
  <pageMargins left="0.7" right="0.7" top="0.75" bottom="0.75" header="0.5118055555555555" footer="0.5118055555555555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showOutlineSymbols="0" view="pageBreakPreview" zoomScaleNormal="60" zoomScaleSheetLayoutView="100" zoomScalePageLayoutView="0" workbookViewId="0" topLeftCell="A1">
      <selection activeCell="K8" sqref="K8"/>
    </sheetView>
  </sheetViews>
  <sheetFormatPr defaultColWidth="9.00390625" defaultRowHeight="37.5" customHeight="1"/>
  <cols>
    <col min="1" max="1" width="9.375" style="315" customWidth="1"/>
    <col min="2" max="2" width="7.75390625" style="316" customWidth="1"/>
    <col min="3" max="3" width="32.50390625" style="317" customWidth="1"/>
    <col min="4" max="4" width="64.75390625" style="318" customWidth="1"/>
    <col min="5" max="5" width="18.375" style="319" customWidth="1"/>
    <col min="6" max="6" width="18.50390625" style="320" customWidth="1"/>
    <col min="7" max="7" width="22.00390625" style="320" customWidth="1"/>
    <col min="8" max="8" width="15.25390625" style="321" customWidth="1"/>
    <col min="9" max="9" width="18.50390625" style="322" customWidth="1"/>
    <col min="10" max="10" width="17.25390625" style="322" customWidth="1"/>
    <col min="11" max="11" width="12.75390625" style="323" customWidth="1"/>
    <col min="12" max="12" width="12.375" style="324" customWidth="1"/>
    <col min="13" max="16384" width="9.00390625" style="324" customWidth="1"/>
  </cols>
  <sheetData>
    <row r="1" spans="1:6" ht="22.5" customHeight="1">
      <c r="A1" s="325" t="s">
        <v>202</v>
      </c>
      <c r="B1" s="326"/>
      <c r="F1" s="327"/>
    </row>
    <row r="2" spans="1:12" s="328" customFormat="1" ht="25.5" customHeight="1">
      <c r="A2" s="424" t="s">
        <v>203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</row>
    <row r="3" spans="1:12" s="328" customFormat="1" ht="25.5" customHeight="1">
      <c r="A3" s="424" t="s">
        <v>234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</row>
    <row r="4" spans="1:12" ht="18" customHeight="1">
      <c r="A4" s="329"/>
      <c r="B4" s="330"/>
      <c r="D4" s="331"/>
      <c r="K4" s="425" t="s">
        <v>18</v>
      </c>
      <c r="L4" s="425"/>
    </row>
    <row r="5" spans="1:12" ht="36.75" customHeight="1">
      <c r="A5" s="426" t="s">
        <v>204</v>
      </c>
      <c r="B5" s="427" t="s">
        <v>205</v>
      </c>
      <c r="C5" s="427"/>
      <c r="D5" s="427" t="s">
        <v>206</v>
      </c>
      <c r="E5" s="427" t="s">
        <v>207</v>
      </c>
      <c r="F5" s="427"/>
      <c r="G5" s="427" t="s">
        <v>232</v>
      </c>
      <c r="H5" s="427"/>
      <c r="I5" s="428" t="s">
        <v>233</v>
      </c>
      <c r="J5" s="428"/>
      <c r="K5" s="429" t="s">
        <v>208</v>
      </c>
      <c r="L5" s="429"/>
    </row>
    <row r="6" spans="1:12" ht="76.5" customHeight="1">
      <c r="A6" s="426"/>
      <c r="B6" s="427"/>
      <c r="C6" s="427"/>
      <c r="D6" s="427"/>
      <c r="E6" s="332" t="s">
        <v>209</v>
      </c>
      <c r="F6" s="332" t="s">
        <v>210</v>
      </c>
      <c r="G6" s="332" t="s">
        <v>209</v>
      </c>
      <c r="H6" s="333" t="s">
        <v>210</v>
      </c>
      <c r="I6" s="333" t="s">
        <v>209</v>
      </c>
      <c r="J6" s="332" t="s">
        <v>210</v>
      </c>
      <c r="K6" s="334" t="s">
        <v>211</v>
      </c>
      <c r="L6" s="335" t="s">
        <v>212</v>
      </c>
    </row>
    <row r="7" spans="1:12" s="342" customFormat="1" ht="12.75" customHeight="1">
      <c r="A7" s="336">
        <v>1</v>
      </c>
      <c r="B7" s="337">
        <v>2</v>
      </c>
      <c r="C7" s="338">
        <v>3</v>
      </c>
      <c r="D7" s="337">
        <v>4</v>
      </c>
      <c r="E7" s="337">
        <v>5</v>
      </c>
      <c r="F7" s="337">
        <v>6</v>
      </c>
      <c r="G7" s="339">
        <v>7</v>
      </c>
      <c r="H7" s="340" t="s">
        <v>213</v>
      </c>
      <c r="I7" s="340" t="s">
        <v>214</v>
      </c>
      <c r="J7" s="340" t="s">
        <v>215</v>
      </c>
      <c r="K7" s="339" t="s">
        <v>216</v>
      </c>
      <c r="L7" s="341">
        <v>12</v>
      </c>
    </row>
    <row r="8" spans="1:12" ht="40.5" customHeight="1">
      <c r="A8" s="343" t="s">
        <v>217</v>
      </c>
      <c r="B8" s="344" t="s">
        <v>85</v>
      </c>
      <c r="C8" s="345" t="s">
        <v>86</v>
      </c>
      <c r="D8" s="346" t="s">
        <v>218</v>
      </c>
      <c r="E8" s="347">
        <v>0</v>
      </c>
      <c r="F8" s="347">
        <v>0</v>
      </c>
      <c r="G8" s="347">
        <v>6378</v>
      </c>
      <c r="H8" s="347">
        <v>6378</v>
      </c>
      <c r="I8" s="347">
        <v>6378</v>
      </c>
      <c r="J8" s="347">
        <v>6378</v>
      </c>
      <c r="K8" s="348"/>
      <c r="L8" s="349">
        <f>I8/G8</f>
        <v>1</v>
      </c>
    </row>
    <row r="9" spans="1:12" s="357" customFormat="1" ht="34.5" customHeight="1">
      <c r="A9" s="350"/>
      <c r="B9" s="351"/>
      <c r="C9" s="352"/>
      <c r="D9" s="353" t="s">
        <v>219</v>
      </c>
      <c r="E9" s="354">
        <f>SUM(E8:E8)</f>
        <v>0</v>
      </c>
      <c r="F9" s="354">
        <f>SUM(E8)</f>
        <v>0</v>
      </c>
      <c r="G9" s="354">
        <f>SUM(G8:G8)</f>
        <v>6378</v>
      </c>
      <c r="H9" s="354">
        <f>SUM(H8)</f>
        <v>6378</v>
      </c>
      <c r="I9" s="354">
        <f>SUM(I8:I8)</f>
        <v>6378</v>
      </c>
      <c r="J9" s="354">
        <f>SUM(J8)</f>
        <v>6378</v>
      </c>
      <c r="K9" s="355"/>
      <c r="L9" s="356">
        <f>I9/G9</f>
        <v>1</v>
      </c>
    </row>
    <row r="17" ht="37.5" customHeight="1">
      <c r="L17" s="358"/>
    </row>
  </sheetData>
  <sheetProtection password="C75F" sheet="1" insertColumns="0" insertRows="0" deleteColumns="0" deleteRows="0"/>
  <mergeCells count="10">
    <mergeCell ref="A2:L2"/>
    <mergeCell ref="A3:L3"/>
    <mergeCell ref="K4:L4"/>
    <mergeCell ref="A5:A6"/>
    <mergeCell ref="B5:C6"/>
    <mergeCell ref="D5:D6"/>
    <mergeCell ref="E5:F5"/>
    <mergeCell ref="G5:H5"/>
    <mergeCell ref="I5:J5"/>
    <mergeCell ref="K5:L5"/>
  </mergeCells>
  <printOptions horizontalCentered="1"/>
  <pageMargins left="0.5118055555555555" right="0.43333333333333335" top="0.7083333333333334" bottom="0.27569444444444446" header="0.5118055555555555" footer="0.5118055555555555"/>
  <pageSetup firstPageNumber="62" useFirstPageNumber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Glapińska</dc:creator>
  <cp:keywords/>
  <dc:description/>
  <cp:lastModifiedBy>Pracownik</cp:lastModifiedBy>
  <cp:lastPrinted>2019-11-19T13:30:37Z</cp:lastPrinted>
  <dcterms:created xsi:type="dcterms:W3CDTF">2019-11-12T09:53:16Z</dcterms:created>
  <dcterms:modified xsi:type="dcterms:W3CDTF">2020-04-28T08:18:17Z</dcterms:modified>
  <cp:category/>
  <cp:version/>
  <cp:contentType/>
  <cp:contentStatus/>
</cp:coreProperties>
</file>